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C:\Users\denise.silva\OneDrive - FUNBIO\Área de Trabalho\Construção Espaço Manguezal\4. Publicação\Carta Convite 781.2023 e Anexos\"/>
    </mc:Choice>
  </mc:AlternateContent>
  <xr:revisionPtr revIDLastSave="6" documentId="13_ncr:1_{C69553DD-CF93-4944-A3E4-074D2EC3B28C}" xr6:coauthVersionLast="36" xr6:coauthVersionMax="47" xr10:uidLastSave="{6578FD7D-6646-47F7-B73D-038A37BE98CE}"/>
  <bookViews>
    <workbookView xWindow="-120" yWindow="-120" windowWidth="29040" windowHeight="15840" activeTab="1" xr2:uid="{F86D087B-63CA-4C9C-A6C7-88C14A7B9213}"/>
  </bookViews>
  <sheets>
    <sheet name="Resumo" sheetId="21" r:id="rId1"/>
    <sheet name="Cronograma" sheetId="22" r:id="rId2"/>
  </sheets>
  <definedNames>
    <definedName name="_xlnm.Print_Area" localSheetId="0">Resumo!$A$2:$F$153</definedName>
    <definedName name="_xlnm.Print_Titles" localSheetId="0">Resumo!$2:$12</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7" i="22" l="1"/>
  <c r="J27" i="22" s="1"/>
  <c r="M27" i="22" s="1"/>
  <c r="P27" i="22" s="1"/>
  <c r="S27" i="22" s="1"/>
  <c r="V27" i="22" s="1"/>
  <c r="Y27" i="22" s="1"/>
  <c r="G25" i="22"/>
  <c r="J25" i="22" s="1"/>
  <c r="M25" i="22" s="1"/>
  <c r="P25" i="22" s="1"/>
  <c r="S25" i="22" s="1"/>
  <c r="V25" i="22" s="1"/>
  <c r="Y25" i="22" s="1"/>
  <c r="E25" i="22"/>
  <c r="G23" i="22"/>
  <c r="J23" i="22" s="1"/>
  <c r="M23" i="22" s="1"/>
  <c r="P23" i="22" s="1"/>
  <c r="S23" i="22" s="1"/>
  <c r="V23" i="22" s="1"/>
  <c r="Y23" i="22" s="1"/>
  <c r="G21" i="22"/>
  <c r="J21" i="22" s="1"/>
  <c r="M21" i="22" s="1"/>
  <c r="P21" i="22" s="1"/>
  <c r="S21" i="22" s="1"/>
  <c r="V21" i="22" s="1"/>
  <c r="Y21" i="22" s="1"/>
  <c r="C27" i="22"/>
  <c r="T27" i="22" s="1"/>
  <c r="C25" i="22"/>
  <c r="Q25" i="22" s="1"/>
  <c r="C23" i="22"/>
  <c r="Q23" i="22" s="1"/>
  <c r="C21" i="22"/>
  <c r="T21" i="22" s="1"/>
  <c r="C19" i="22"/>
  <c r="Q19" i="22" s="1"/>
  <c r="C17" i="22"/>
  <c r="C15" i="22"/>
  <c r="T15" i="22" s="1"/>
  <c r="C13" i="22"/>
  <c r="CE13" i="22" s="1"/>
  <c r="C11" i="22"/>
  <c r="BG11" i="22" s="1"/>
  <c r="B27" i="22"/>
  <c r="B25" i="22"/>
  <c r="B23" i="22"/>
  <c r="B21" i="22"/>
  <c r="B19" i="22"/>
  <c r="B17" i="22"/>
  <c r="B15" i="22"/>
  <c r="B13" i="22"/>
  <c r="B11" i="22"/>
  <c r="B7" i="22"/>
  <c r="B9" i="22"/>
  <c r="C9" i="22"/>
  <c r="AU9" i="22" s="1"/>
  <c r="C7" i="22"/>
  <c r="CE7" i="22" s="1"/>
  <c r="AB27" i="22"/>
  <c r="AE27" i="22" s="1"/>
  <c r="AH27" i="22" s="1"/>
  <c r="AK27" i="22" s="1"/>
  <c r="AN27" i="22" s="1"/>
  <c r="AQ27" i="22" s="1"/>
  <c r="AT27" i="22" s="1"/>
  <c r="AW27" i="22" s="1"/>
  <c r="AZ27" i="22" s="1"/>
  <c r="BC27" i="22" s="1"/>
  <c r="BF27" i="22" s="1"/>
  <c r="BI27" i="22" s="1"/>
  <c r="BL27" i="22" s="1"/>
  <c r="BO27" i="22" s="1"/>
  <c r="BR27" i="22" s="1"/>
  <c r="BU27" i="22" s="1"/>
  <c r="BX27" i="22" s="1"/>
  <c r="CA27" i="22" s="1"/>
  <c r="CD27" i="22" s="1"/>
  <c r="CG27" i="22" s="1"/>
  <c r="CM27" i="22" s="1"/>
  <c r="AB25" i="22"/>
  <c r="AE25" i="22" s="1"/>
  <c r="AH25" i="22" s="1"/>
  <c r="AK25" i="22" s="1"/>
  <c r="AN25" i="22" s="1"/>
  <c r="AQ25" i="22" s="1"/>
  <c r="AT25" i="22" s="1"/>
  <c r="AW25" i="22" s="1"/>
  <c r="AZ25" i="22" s="1"/>
  <c r="BC25" i="22" s="1"/>
  <c r="BF25" i="22" s="1"/>
  <c r="BI25" i="22" s="1"/>
  <c r="BL25" i="22" s="1"/>
  <c r="BO25" i="22" s="1"/>
  <c r="BR25" i="22" s="1"/>
  <c r="BU25" i="22" s="1"/>
  <c r="BX25" i="22" s="1"/>
  <c r="CA25" i="22" s="1"/>
  <c r="CD25" i="22" s="1"/>
  <c r="CG25" i="22" s="1"/>
  <c r="CJ25" i="22" s="1"/>
  <c r="CM25" i="22" s="1"/>
  <c r="CK23" i="22"/>
  <c r="CH23" i="22"/>
  <c r="AB21" i="22"/>
  <c r="AE21" i="22" s="1"/>
  <c r="AH21" i="22" s="1"/>
  <c r="AK21" i="22" s="1"/>
  <c r="AN21" i="22" s="1"/>
  <c r="AQ21" i="22" s="1"/>
  <c r="AT21" i="22" s="1"/>
  <c r="AW21" i="22" s="1"/>
  <c r="AZ21" i="22" s="1"/>
  <c r="BC21" i="22" s="1"/>
  <c r="BF21" i="22" s="1"/>
  <c r="BI21" i="22" s="1"/>
  <c r="BL21" i="22" s="1"/>
  <c r="BO21" i="22" s="1"/>
  <c r="BR21" i="22" s="1"/>
  <c r="BU21" i="22" s="1"/>
  <c r="BX21" i="22" s="1"/>
  <c r="CA21" i="22" s="1"/>
  <c r="CD21" i="22" s="1"/>
  <c r="CG21" i="22" s="1"/>
  <c r="CJ21" i="22" s="1"/>
  <c r="CM21" i="22" s="1"/>
  <c r="G19" i="22"/>
  <c r="J19" i="22" s="1"/>
  <c r="M19" i="22" s="1"/>
  <c r="P19" i="22" s="1"/>
  <c r="S19" i="22" s="1"/>
  <c r="V19" i="22" s="1"/>
  <c r="Y19" i="22" s="1"/>
  <c r="AB19" i="22" s="1"/>
  <c r="AE19" i="22" s="1"/>
  <c r="AH19" i="22" s="1"/>
  <c r="AK19" i="22" s="1"/>
  <c r="AN19" i="22" s="1"/>
  <c r="AQ19" i="22" s="1"/>
  <c r="AT19" i="22" s="1"/>
  <c r="AW19" i="22" s="1"/>
  <c r="AZ19" i="22" s="1"/>
  <c r="BC19" i="22" s="1"/>
  <c r="BF19" i="22" s="1"/>
  <c r="BI19" i="22" s="1"/>
  <c r="BL19" i="22" s="1"/>
  <c r="BO19" i="22" s="1"/>
  <c r="BR19" i="22" s="1"/>
  <c r="BU19" i="22" s="1"/>
  <c r="BX19" i="22" s="1"/>
  <c r="CA19" i="22" s="1"/>
  <c r="CD19" i="22" s="1"/>
  <c r="CG19" i="22" s="1"/>
  <c r="CJ19" i="22" s="1"/>
  <c r="CM19" i="22" s="1"/>
  <c r="BS31" i="22"/>
  <c r="BP31" i="22"/>
  <c r="BM31" i="22"/>
  <c r="BJ31" i="22"/>
  <c r="BG31" i="22"/>
  <c r="BD31" i="22"/>
  <c r="BA31" i="22"/>
  <c r="AX31" i="22"/>
  <c r="AU31" i="22"/>
  <c r="AR31" i="22"/>
  <c r="AO31" i="22"/>
  <c r="AL31" i="22"/>
  <c r="AI31" i="22"/>
  <c r="AF31" i="22"/>
  <c r="AC31" i="22"/>
  <c r="Z31" i="22"/>
  <c r="W31" i="22"/>
  <c r="T31" i="22"/>
  <c r="Q31" i="22"/>
  <c r="N31" i="22"/>
  <c r="K31" i="22"/>
  <c r="H31" i="22"/>
  <c r="G31" i="22"/>
  <c r="J31" i="22" s="1"/>
  <c r="M31" i="22" s="1"/>
  <c r="P31" i="22" s="1"/>
  <c r="S31" i="22" s="1"/>
  <c r="V31" i="22" s="1"/>
  <c r="Y31" i="22" s="1"/>
  <c r="AB31" i="22" s="1"/>
  <c r="AE31" i="22" s="1"/>
  <c r="AH31" i="22" s="1"/>
  <c r="AK31" i="22" s="1"/>
  <c r="AN31" i="22" s="1"/>
  <c r="AQ31" i="22" s="1"/>
  <c r="AT31" i="22" s="1"/>
  <c r="AW31" i="22" s="1"/>
  <c r="AZ31" i="22" s="1"/>
  <c r="BC31" i="22" s="1"/>
  <c r="BF31" i="22" s="1"/>
  <c r="BI31" i="22" s="1"/>
  <c r="BL31" i="22" s="1"/>
  <c r="BO31" i="22" s="1"/>
  <c r="BR31" i="22" s="1"/>
  <c r="BU31" i="22" s="1"/>
  <c r="E31" i="22"/>
  <c r="BS29" i="22"/>
  <c r="BP29" i="22"/>
  <c r="BM29" i="22"/>
  <c r="BJ29" i="22"/>
  <c r="BG29" i="22"/>
  <c r="BD29" i="22"/>
  <c r="BA29" i="22"/>
  <c r="AX29" i="22"/>
  <c r="AU29" i="22"/>
  <c r="AR29" i="22"/>
  <c r="AO29" i="22"/>
  <c r="AL29" i="22"/>
  <c r="AI29" i="22"/>
  <c r="AF29" i="22"/>
  <c r="AC29" i="22"/>
  <c r="Z29" i="22"/>
  <c r="W29" i="22"/>
  <c r="T29" i="22"/>
  <c r="Q29" i="22"/>
  <c r="N29" i="22"/>
  <c r="K29" i="22"/>
  <c r="H29" i="22"/>
  <c r="G29" i="22"/>
  <c r="J29" i="22" s="1"/>
  <c r="M29" i="22" s="1"/>
  <c r="P29" i="22" s="1"/>
  <c r="S29" i="22" s="1"/>
  <c r="V29" i="22" s="1"/>
  <c r="Y29" i="22" s="1"/>
  <c r="AB29" i="22" s="1"/>
  <c r="AE29" i="22" s="1"/>
  <c r="AH29" i="22" s="1"/>
  <c r="AK29" i="22" s="1"/>
  <c r="AN29" i="22" s="1"/>
  <c r="AQ29" i="22" s="1"/>
  <c r="AT29" i="22" s="1"/>
  <c r="AW29" i="22" s="1"/>
  <c r="AZ29" i="22" s="1"/>
  <c r="BC29" i="22" s="1"/>
  <c r="BF29" i="22" s="1"/>
  <c r="BI29" i="22" s="1"/>
  <c r="BL29" i="22" s="1"/>
  <c r="BO29" i="22" s="1"/>
  <c r="BR29" i="22" s="1"/>
  <c r="BU29" i="22" s="1"/>
  <c r="E29" i="22"/>
  <c r="M17" i="22"/>
  <c r="P17" i="22" s="1"/>
  <c r="S17" i="22" s="1"/>
  <c r="V17" i="22" s="1"/>
  <c r="Y17" i="22" s="1"/>
  <c r="AB17" i="22" s="1"/>
  <c r="AE17" i="22" s="1"/>
  <c r="AH17" i="22" s="1"/>
  <c r="AK17" i="22" s="1"/>
  <c r="AN17" i="22" s="1"/>
  <c r="AQ17" i="22" s="1"/>
  <c r="AT17" i="22" s="1"/>
  <c r="AW17" i="22" s="1"/>
  <c r="AZ17" i="22" s="1"/>
  <c r="BC17" i="22" s="1"/>
  <c r="BF17" i="22" s="1"/>
  <c r="BI17" i="22" s="1"/>
  <c r="BL17" i="22" s="1"/>
  <c r="BO17" i="22" s="1"/>
  <c r="BR17" i="22" s="1"/>
  <c r="BU17" i="22" s="1"/>
  <c r="BX17" i="22" s="1"/>
  <c r="CA17" i="22" s="1"/>
  <c r="CD17" i="22" s="1"/>
  <c r="CG17" i="22" s="1"/>
  <c r="CM17" i="22" s="1"/>
  <c r="G17" i="22"/>
  <c r="J17" i="22" s="1"/>
  <c r="CE17" i="22"/>
  <c r="G15" i="22"/>
  <c r="J15" i="22" s="1"/>
  <c r="M15" i="22" s="1"/>
  <c r="P15" i="22" s="1"/>
  <c r="S15" i="22" s="1"/>
  <c r="V15" i="22" s="1"/>
  <c r="Y15" i="22" s="1"/>
  <c r="G13" i="22"/>
  <c r="J13" i="22" s="1"/>
  <c r="M13" i="22" s="1"/>
  <c r="P13" i="22" s="1"/>
  <c r="S13" i="22" s="1"/>
  <c r="V13" i="22" s="1"/>
  <c r="Y13" i="22" s="1"/>
  <c r="AB13" i="22" s="1"/>
  <c r="AE13" i="22" s="1"/>
  <c r="AH13" i="22" s="1"/>
  <c r="AK13" i="22" s="1"/>
  <c r="AN13" i="22" s="1"/>
  <c r="AQ13" i="22" s="1"/>
  <c r="AT13" i="22" s="1"/>
  <c r="AW13" i="22" s="1"/>
  <c r="AZ13" i="22" s="1"/>
  <c r="BC13" i="22" s="1"/>
  <c r="BF13" i="22" s="1"/>
  <c r="BI13" i="22" s="1"/>
  <c r="BL13" i="22" s="1"/>
  <c r="BO13" i="22" s="1"/>
  <c r="BR13" i="22" s="1"/>
  <c r="BU13" i="22" s="1"/>
  <c r="BX13" i="22" s="1"/>
  <c r="CA13" i="22" s="1"/>
  <c r="CD13" i="22" s="1"/>
  <c r="CG13" i="22" s="1"/>
  <c r="CJ13" i="22" s="1"/>
  <c r="CM13" i="22" s="1"/>
  <c r="CK11" i="22"/>
  <c r="CH11" i="22"/>
  <c r="G11" i="22"/>
  <c r="J11" i="22" s="1"/>
  <c r="M11" i="22" s="1"/>
  <c r="P11" i="22" s="1"/>
  <c r="S11" i="22" s="1"/>
  <c r="V11" i="22" s="1"/>
  <c r="Y11" i="22" s="1"/>
  <c r="AB11" i="22" s="1"/>
  <c r="AE11" i="22" s="1"/>
  <c r="AH11" i="22" s="1"/>
  <c r="AK11" i="22" s="1"/>
  <c r="AN11" i="22" s="1"/>
  <c r="AQ11" i="22" s="1"/>
  <c r="AT11" i="22" s="1"/>
  <c r="AW11" i="22" s="1"/>
  <c r="AZ11" i="22" s="1"/>
  <c r="BC11" i="22" s="1"/>
  <c r="BF11" i="22" s="1"/>
  <c r="BI11" i="22" s="1"/>
  <c r="BL11" i="22" s="1"/>
  <c r="BO11" i="22" s="1"/>
  <c r="BR11" i="22" s="1"/>
  <c r="BU11" i="22" s="1"/>
  <c r="BX11" i="22" s="1"/>
  <c r="CA11" i="22" s="1"/>
  <c r="CD11" i="22" s="1"/>
  <c r="CG11" i="22" s="1"/>
  <c r="CJ11" i="22" s="1"/>
  <c r="CM11" i="22" s="1"/>
  <c r="G9" i="22"/>
  <c r="J9" i="22" s="1"/>
  <c r="M9" i="22" s="1"/>
  <c r="P9" i="22" s="1"/>
  <c r="S9" i="22" s="1"/>
  <c r="V9" i="22" s="1"/>
  <c r="Y9" i="22" s="1"/>
  <c r="AB9" i="22" s="1"/>
  <c r="AE9" i="22" s="1"/>
  <c r="AH9" i="22" s="1"/>
  <c r="AK9" i="22" s="1"/>
  <c r="AN9" i="22" s="1"/>
  <c r="AQ9" i="22" s="1"/>
  <c r="AT9" i="22" s="1"/>
  <c r="AW9" i="22" s="1"/>
  <c r="AZ9" i="22" s="1"/>
  <c r="BC9" i="22" s="1"/>
  <c r="BF9" i="22" s="1"/>
  <c r="BI9" i="22" s="1"/>
  <c r="BL9" i="22" s="1"/>
  <c r="BO9" i="22" s="1"/>
  <c r="BR9" i="22" s="1"/>
  <c r="BU9" i="22" s="1"/>
  <c r="BX9" i="22" s="1"/>
  <c r="CA9" i="22" s="1"/>
  <c r="CD9" i="22" s="1"/>
  <c r="CG9" i="22" s="1"/>
  <c r="CJ9" i="22" s="1"/>
  <c r="CM9" i="22" s="1"/>
  <c r="G7" i="22"/>
  <c r="J7" i="22" s="1"/>
  <c r="M7" i="22" s="1"/>
  <c r="P7" i="22" s="1"/>
  <c r="S7" i="22" s="1"/>
  <c r="V7" i="22" s="1"/>
  <c r="Y7" i="22" s="1"/>
  <c r="AB7" i="22" s="1"/>
  <c r="AE7" i="22" s="1"/>
  <c r="AH7" i="22" s="1"/>
  <c r="AK7" i="22" s="1"/>
  <c r="AN7" i="22" s="1"/>
  <c r="AQ7" i="22" s="1"/>
  <c r="AT7" i="22" s="1"/>
  <c r="AW7" i="22" s="1"/>
  <c r="AZ7" i="22" s="1"/>
  <c r="BC7" i="22" s="1"/>
  <c r="BF7" i="22" s="1"/>
  <c r="BI7" i="22" s="1"/>
  <c r="BL7" i="22" s="1"/>
  <c r="BO7" i="22" s="1"/>
  <c r="BR7" i="22" s="1"/>
  <c r="BU7" i="22" s="1"/>
  <c r="BX7" i="22" s="1"/>
  <c r="CA7" i="22" s="1"/>
  <c r="CD7" i="22" s="1"/>
  <c r="CG7" i="22" s="1"/>
  <c r="CJ7" i="22" s="1"/>
  <c r="CM7" i="22" s="1"/>
  <c r="O2" i="22"/>
  <c r="AD2" i="22" s="1"/>
  <c r="AM2" i="22" s="1"/>
  <c r="AV2" i="22" s="1"/>
  <c r="BE2" i="22" s="1"/>
  <c r="BN2" i="22" s="1"/>
  <c r="O1" i="22"/>
  <c r="AD1" i="22" s="1"/>
  <c r="AM1" i="22" s="1"/>
  <c r="AV1" i="22" s="1"/>
  <c r="BE1" i="22" s="1"/>
  <c r="BN1" i="22" s="1"/>
  <c r="T23" i="22" l="1"/>
  <c r="W19" i="22"/>
  <c r="W23" i="22"/>
  <c r="E21" i="22"/>
  <c r="W21" i="22"/>
  <c r="K25" i="22"/>
  <c r="E9" i="22"/>
  <c r="E23" i="22"/>
  <c r="T25" i="22"/>
  <c r="T19" i="22"/>
  <c r="E19" i="22"/>
  <c r="W25" i="22"/>
  <c r="K19" i="22"/>
  <c r="K23" i="22"/>
  <c r="E27" i="22"/>
  <c r="K27" i="22"/>
  <c r="W27" i="22"/>
  <c r="H19" i="22"/>
  <c r="H21" i="22"/>
  <c r="H23" i="22"/>
  <c r="H25" i="22"/>
  <c r="H27" i="22"/>
  <c r="K21" i="22"/>
  <c r="N19" i="22"/>
  <c r="N21" i="22"/>
  <c r="N23" i="22"/>
  <c r="N25" i="22"/>
  <c r="N27" i="22"/>
  <c r="Q21" i="22"/>
  <c r="Q27" i="22"/>
  <c r="E7" i="22"/>
  <c r="AB23" i="22"/>
  <c r="AE23" i="22" s="1"/>
  <c r="AH23" i="22" s="1"/>
  <c r="AK23" i="22" s="1"/>
  <c r="AN23" i="22" s="1"/>
  <c r="AQ23" i="22" s="1"/>
  <c r="AT23" i="22" s="1"/>
  <c r="AW23" i="22" s="1"/>
  <c r="AZ23" i="22" s="1"/>
  <c r="BC23" i="22" s="1"/>
  <c r="BF23" i="22" s="1"/>
  <c r="BI23" i="22" s="1"/>
  <c r="BL23" i="22" s="1"/>
  <c r="BO23" i="22" s="1"/>
  <c r="BR23" i="22" s="1"/>
  <c r="BU23" i="22" s="1"/>
  <c r="BX23" i="22" s="1"/>
  <c r="CA23" i="22" s="1"/>
  <c r="CD23" i="22" s="1"/>
  <c r="CG23" i="22" s="1"/>
  <c r="CJ23" i="22" s="1"/>
  <c r="CM23" i="22" s="1"/>
  <c r="BP23" i="22"/>
  <c r="CB23" i="22"/>
  <c r="AF21" i="22"/>
  <c r="BP21" i="22"/>
  <c r="BD23" i="22"/>
  <c r="CK25" i="22"/>
  <c r="BG9" i="22"/>
  <c r="AC25" i="22"/>
  <c r="K13" i="22"/>
  <c r="AO25" i="22"/>
  <c r="AR21" i="22"/>
  <c r="BA25" i="22"/>
  <c r="AR13" i="22"/>
  <c r="AC17" i="22"/>
  <c r="BD21" i="22"/>
  <c r="AF23" i="22"/>
  <c r="BM25" i="22"/>
  <c r="AR23" i="22"/>
  <c r="BY25" i="22"/>
  <c r="CE27" i="22"/>
  <c r="BD7" i="22"/>
  <c r="AU19" i="22"/>
  <c r="BS19" i="22"/>
  <c r="T7" i="22"/>
  <c r="AX7" i="22"/>
  <c r="CB7" i="22"/>
  <c r="CB13" i="22"/>
  <c r="W15" i="22"/>
  <c r="Z17" i="22"/>
  <c r="BV17" i="22"/>
  <c r="AF19" i="22"/>
  <c r="AR19" i="22"/>
  <c r="BD19" i="22"/>
  <c r="BP19" i="22"/>
  <c r="CB19" i="22"/>
  <c r="AC23" i="22"/>
  <c r="AO23" i="22"/>
  <c r="BA23" i="22"/>
  <c r="BM23" i="22"/>
  <c r="BY23" i="22"/>
  <c r="W7" i="22"/>
  <c r="AI27" i="22"/>
  <c r="E17" i="22"/>
  <c r="AI19" i="22"/>
  <c r="BG19" i="22"/>
  <c r="CE19" i="22"/>
  <c r="AC7" i="22"/>
  <c r="BJ7" i="22"/>
  <c r="BS9" i="22"/>
  <c r="W13" i="22"/>
  <c r="E15" i="22"/>
  <c r="AO17" i="22"/>
  <c r="AI21" i="22"/>
  <c r="AU21" i="22"/>
  <c r="BG21" i="22"/>
  <c r="BS21" i="22"/>
  <c r="CE21" i="22"/>
  <c r="AF25" i="22"/>
  <c r="AR25" i="22"/>
  <c r="BD25" i="22"/>
  <c r="BP25" i="22"/>
  <c r="CB25" i="22"/>
  <c r="Z27" i="22"/>
  <c r="AL27" i="22"/>
  <c r="AX27" i="22"/>
  <c r="BJ27" i="22"/>
  <c r="BV27" i="22"/>
  <c r="CK27" i="22"/>
  <c r="CB21" i="22"/>
  <c r="BS27" i="22"/>
  <c r="CK7" i="22"/>
  <c r="AL17" i="22"/>
  <c r="CK17" i="22"/>
  <c r="H7" i="22"/>
  <c r="AF7" i="22"/>
  <c r="BM7" i="22"/>
  <c r="BV9" i="22"/>
  <c r="AF13" i="22"/>
  <c r="H17" i="22"/>
  <c r="AX17" i="22"/>
  <c r="Z19" i="22"/>
  <c r="AL19" i="22"/>
  <c r="AX19" i="22"/>
  <c r="BJ19" i="22"/>
  <c r="BV19" i="22"/>
  <c r="CH19" i="22"/>
  <c r="AI23" i="22"/>
  <c r="AU23" i="22"/>
  <c r="BG23" i="22"/>
  <c r="BS23" i="22"/>
  <c r="CE23" i="22"/>
  <c r="CH7" i="22"/>
  <c r="AU27" i="22"/>
  <c r="K7" i="22"/>
  <c r="AL7" i="22"/>
  <c r="BP7" i="22"/>
  <c r="CE9" i="22"/>
  <c r="BA17" i="22"/>
  <c r="Z21" i="22"/>
  <c r="AL21" i="22"/>
  <c r="AX21" i="22"/>
  <c r="BJ21" i="22"/>
  <c r="BV21" i="22"/>
  <c r="CH21" i="22"/>
  <c r="AI25" i="22"/>
  <c r="AU25" i="22"/>
  <c r="BG25" i="22"/>
  <c r="BS25" i="22"/>
  <c r="CE25" i="22"/>
  <c r="AC27" i="22"/>
  <c r="AO27" i="22"/>
  <c r="BA27" i="22"/>
  <c r="BM27" i="22"/>
  <c r="BY27" i="22"/>
  <c r="AO7" i="22"/>
  <c r="BV7" i="22"/>
  <c r="CH9" i="22"/>
  <c r="BD13" i="22"/>
  <c r="K15" i="22"/>
  <c r="Q17" i="22"/>
  <c r="BJ17" i="22"/>
  <c r="AC19" i="22"/>
  <c r="AO19" i="22"/>
  <c r="BA19" i="22"/>
  <c r="BM19" i="22"/>
  <c r="BY19" i="22"/>
  <c r="CK19" i="22"/>
  <c r="Z23" i="22"/>
  <c r="AL23" i="22"/>
  <c r="AX23" i="22"/>
  <c r="BJ23" i="22"/>
  <c r="BV23" i="22"/>
  <c r="BA7" i="22"/>
  <c r="BY17" i="22"/>
  <c r="BG27" i="22"/>
  <c r="Z7" i="22"/>
  <c r="Q7" i="22"/>
  <c r="AR7" i="22"/>
  <c r="BY7" i="22"/>
  <c r="N9" i="22"/>
  <c r="BP13" i="22"/>
  <c r="Q15" i="22"/>
  <c r="T17" i="22"/>
  <c r="BM17" i="22"/>
  <c r="AC21" i="22"/>
  <c r="AO21" i="22"/>
  <c r="BA21" i="22"/>
  <c r="BM21" i="22"/>
  <c r="BY21" i="22"/>
  <c r="CK21" i="22"/>
  <c r="Z25" i="22"/>
  <c r="AL25" i="22"/>
  <c r="AX25" i="22"/>
  <c r="BJ25" i="22"/>
  <c r="BV25" i="22"/>
  <c r="CH25" i="22"/>
  <c r="AF27" i="22"/>
  <c r="AR27" i="22"/>
  <c r="BD27" i="22"/>
  <c r="BP27" i="22"/>
  <c r="CB27" i="22"/>
  <c r="N11" i="22"/>
  <c r="CB11" i="22"/>
  <c r="BP11" i="22"/>
  <c r="BD11" i="22"/>
  <c r="AR11" i="22"/>
  <c r="AF11" i="22"/>
  <c r="W11" i="22"/>
  <c r="K11" i="22"/>
  <c r="BY11" i="22"/>
  <c r="BM11" i="22"/>
  <c r="BA11" i="22"/>
  <c r="AO11" i="22"/>
  <c r="AC11" i="22"/>
  <c r="T11" i="22"/>
  <c r="H11" i="22"/>
  <c r="BV11" i="22"/>
  <c r="BJ11" i="22"/>
  <c r="AX11" i="22"/>
  <c r="AL11" i="22"/>
  <c r="Z11" i="22"/>
  <c r="Q11" i="22"/>
  <c r="E11" i="22"/>
  <c r="AI11" i="22"/>
  <c r="CE11" i="22"/>
  <c r="AU11" i="22"/>
  <c r="Z9" i="22"/>
  <c r="BP9" i="22"/>
  <c r="BD9" i="22"/>
  <c r="AR9" i="22"/>
  <c r="AF9" i="22"/>
  <c r="W9" i="22"/>
  <c r="K9" i="22"/>
  <c r="AL9" i="22"/>
  <c r="BJ9" i="22"/>
  <c r="BM9" i="22"/>
  <c r="BA9" i="22"/>
  <c r="AO9" i="22"/>
  <c r="AC9" i="22"/>
  <c r="T9" i="22"/>
  <c r="H9" i="22"/>
  <c r="AX9" i="22"/>
  <c r="Q9" i="22"/>
  <c r="AI9" i="22"/>
  <c r="BS11" i="22"/>
  <c r="N15" i="22"/>
  <c r="N13" i="22"/>
  <c r="AU13" i="22"/>
  <c r="BY9" i="22"/>
  <c r="CK9" i="22"/>
  <c r="E13" i="22"/>
  <c r="Q13" i="22"/>
  <c r="Z13" i="22"/>
  <c r="AL13" i="22"/>
  <c r="AX13" i="22"/>
  <c r="BJ13" i="22"/>
  <c r="BV13" i="22"/>
  <c r="CH13" i="22"/>
  <c r="K17" i="22"/>
  <c r="W17" i="22"/>
  <c r="AF17" i="22"/>
  <c r="AR17" i="22"/>
  <c r="BD17" i="22"/>
  <c r="BP17" i="22"/>
  <c r="CB17" i="22"/>
  <c r="AI13" i="22"/>
  <c r="C33" i="22"/>
  <c r="CB9" i="22"/>
  <c r="H13" i="22"/>
  <c r="T13" i="22"/>
  <c r="AC13" i="22"/>
  <c r="AO13" i="22"/>
  <c r="BA13" i="22"/>
  <c r="BM13" i="22"/>
  <c r="BY13" i="22"/>
  <c r="CK13" i="22"/>
  <c r="N17" i="22"/>
  <c r="AI17" i="22"/>
  <c r="AU17" i="22"/>
  <c r="BG17" i="22"/>
  <c r="BS17" i="22"/>
  <c r="BG13" i="22"/>
  <c r="BS13" i="22"/>
  <c r="N7" i="22"/>
  <c r="AI7" i="22"/>
  <c r="AU7" i="22"/>
  <c r="BG7" i="22"/>
  <c r="BS7" i="22"/>
  <c r="H15" i="22"/>
  <c r="CH33" i="22" l="1"/>
  <c r="CH34" i="22" s="1"/>
  <c r="K33" i="22"/>
  <c r="K34" i="22" s="1"/>
  <c r="CE33" i="22"/>
  <c r="CE34" i="22" s="1"/>
  <c r="CB33" i="22"/>
  <c r="CB34" i="22" s="1"/>
  <c r="Q33" i="22"/>
  <c r="Q34" i="22" s="1"/>
  <c r="AF33" i="22"/>
  <c r="AF34" i="22" s="1"/>
  <c r="BV33" i="22"/>
  <c r="BV34" i="22" s="1"/>
  <c r="W33" i="22"/>
  <c r="W34" i="22" s="1"/>
  <c r="D25" i="22"/>
  <c r="D23" i="22"/>
  <c r="D21" i="22"/>
  <c r="D27" i="22"/>
  <c r="D19" i="22"/>
  <c r="AX33" i="22"/>
  <c r="AX34" i="22" s="1"/>
  <c r="CK33" i="22"/>
  <c r="CK34" i="22" s="1"/>
  <c r="BJ33" i="22"/>
  <c r="BJ34" i="22" s="1"/>
  <c r="AR33" i="22"/>
  <c r="AR34" i="22" s="1"/>
  <c r="BA33" i="22"/>
  <c r="BA34" i="22" s="1"/>
  <c r="BD33" i="22"/>
  <c r="BD34" i="22" s="1"/>
  <c r="AO33" i="22"/>
  <c r="AO34" i="22" s="1"/>
  <c r="AL33" i="22"/>
  <c r="AL34" i="22" s="1"/>
  <c r="BP33" i="22"/>
  <c r="BP34" i="22" s="1"/>
  <c r="AU33" i="22"/>
  <c r="AU34" i="22" s="1"/>
  <c r="AC33" i="22"/>
  <c r="AC34" i="22" s="1"/>
  <c r="N33" i="22"/>
  <c r="N34" i="22" s="1"/>
  <c r="Z33" i="22"/>
  <c r="Z34" i="22" s="1"/>
  <c r="D17" i="22"/>
  <c r="D29" i="22"/>
  <c r="D15" i="22"/>
  <c r="D11" i="22"/>
  <c r="D13" i="22"/>
  <c r="D7" i="22"/>
  <c r="D31" i="22"/>
  <c r="D9" i="22"/>
  <c r="BM33" i="22"/>
  <c r="BM34" i="22" s="1"/>
  <c r="BG33" i="22"/>
  <c r="BG34" i="22" s="1"/>
  <c r="BS33" i="22"/>
  <c r="BS34" i="22" s="1"/>
  <c r="AI33" i="22"/>
  <c r="AI34" i="22" s="1"/>
  <c r="BY33" i="22"/>
  <c r="BY34" i="22" s="1"/>
  <c r="H33" i="22"/>
  <c r="H34" i="22" s="1"/>
  <c r="T33" i="22"/>
  <c r="T34" i="22" s="1"/>
  <c r="E33" i="22"/>
  <c r="G33" i="22" s="1"/>
  <c r="E34" i="22" l="1"/>
  <c r="G34" i="22" s="1"/>
  <c r="J34" i="22" s="1"/>
  <c r="M34" i="22" s="1"/>
  <c r="P34" i="22" s="1"/>
  <c r="S34" i="22" s="1"/>
  <c r="V34" i="22" s="1"/>
  <c r="Y34" i="22" s="1"/>
  <c r="AB34" i="22" s="1"/>
  <c r="AE34" i="22" s="1"/>
  <c r="AH34" i="22" s="1"/>
  <c r="AK34" i="22" s="1"/>
  <c r="AN34" i="22" s="1"/>
  <c r="AQ34" i="22" s="1"/>
  <c r="AT34" i="22" s="1"/>
  <c r="AW34" i="22" s="1"/>
  <c r="AZ34" i="22" s="1"/>
  <c r="BC34" i="22" s="1"/>
  <c r="BF34" i="22" s="1"/>
  <c r="BI34" i="22" s="1"/>
  <c r="BL34" i="22" s="1"/>
  <c r="BO34" i="22" s="1"/>
  <c r="BR34" i="22" s="1"/>
  <c r="BU34" i="22" s="1"/>
  <c r="BX34" i="22" s="1"/>
  <c r="CA34" i="22" s="1"/>
  <c r="CD34" i="22" s="1"/>
  <c r="CG34" i="22" s="1"/>
  <c r="CJ34" i="22" s="1"/>
  <c r="CM34" i="22" s="1"/>
  <c r="D33" i="22"/>
  <c r="J33" i="22"/>
  <c r="M33" i="22" s="1"/>
  <c r="P33" i="22" s="1"/>
  <c r="S33" i="22" s="1"/>
  <c r="V33" i="22" s="1"/>
  <c r="Y33" i="22" s="1"/>
  <c r="AB33" i="22" s="1"/>
  <c r="AE33" i="22" s="1"/>
  <c r="AH33" i="22" s="1"/>
  <c r="AK33" i="22" s="1"/>
  <c r="AN33" i="22" s="1"/>
  <c r="AQ33" i="22" s="1"/>
  <c r="AT33" i="22" s="1"/>
  <c r="AW33" i="22" s="1"/>
  <c r="AZ33" i="22" s="1"/>
  <c r="BC33" i="22" s="1"/>
  <c r="BF33" i="22" s="1"/>
  <c r="BI33" i="22" s="1"/>
  <c r="BL33" i="22" s="1"/>
  <c r="BO33" i="22" s="1"/>
  <c r="BR33" i="22" s="1"/>
  <c r="BU33" i="22" s="1"/>
  <c r="BX33" i="22" s="1"/>
  <c r="CA33" i="22" s="1"/>
  <c r="CD33" i="22" s="1"/>
  <c r="CG33" i="22" s="1"/>
  <c r="CJ33" i="22" s="1"/>
  <c r="CM33" i="22" s="1"/>
</calcChain>
</file>

<file path=xl/sharedStrings.xml><?xml version="1.0" encoding="utf-8"?>
<sst xmlns="http://schemas.openxmlformats.org/spreadsheetml/2006/main" count="557" uniqueCount="317">
  <si>
    <t>m2</t>
  </si>
  <si>
    <t>m</t>
  </si>
  <si>
    <t>un</t>
  </si>
  <si>
    <t>m3</t>
  </si>
  <si>
    <t>UN</t>
  </si>
  <si>
    <t>QUANT</t>
  </si>
  <si>
    <t>TOTAL</t>
  </si>
  <si>
    <t>BR 493 Km 12,8 – Guapimirim/RJ</t>
  </si>
  <si>
    <t>%</t>
  </si>
  <si>
    <t>Apiloamento p/ simples regularização</t>
  </si>
  <si>
    <t>kg</t>
  </si>
  <si>
    <t>PROJETO:</t>
  </si>
  <si>
    <t>LOCAL:</t>
  </si>
  <si>
    <t>BDI:</t>
  </si>
  <si>
    <t>Data base :</t>
  </si>
  <si>
    <t>ITEM</t>
  </si>
  <si>
    <t>ESPECIFICAÇÃO</t>
  </si>
  <si>
    <t>01</t>
  </si>
  <si>
    <t>CANTEIRO DE OBRAS</t>
  </si>
  <si>
    <t>01.01</t>
  </si>
  <si>
    <t>02</t>
  </si>
  <si>
    <t>02.01</t>
  </si>
  <si>
    <t>02.03</t>
  </si>
  <si>
    <t>02.04</t>
  </si>
  <si>
    <t>02.05</t>
  </si>
  <si>
    <t>02.06</t>
  </si>
  <si>
    <t>02.07</t>
  </si>
  <si>
    <t>02.08</t>
  </si>
  <si>
    <t>02.09</t>
  </si>
  <si>
    <t>03</t>
  </si>
  <si>
    <t>03.01</t>
  </si>
  <si>
    <t>03.02</t>
  </si>
  <si>
    <t>03.03</t>
  </si>
  <si>
    <t>04</t>
  </si>
  <si>
    <t>04.01</t>
  </si>
  <si>
    <t>04.02</t>
  </si>
  <si>
    <t>05</t>
  </si>
  <si>
    <t>05.01</t>
  </si>
  <si>
    <t>05.02</t>
  </si>
  <si>
    <t>05.03</t>
  </si>
  <si>
    <t>TOTAL GERAL ESTIMADO</t>
  </si>
  <si>
    <t>INFRAESTRUTURA</t>
  </si>
  <si>
    <t>01.03</t>
  </si>
  <si>
    <t>SUPERESTRUTURA</t>
  </si>
  <si>
    <t>COBERTURA</t>
  </si>
  <si>
    <t>PAREDES</t>
  </si>
  <si>
    <t>06</t>
  </si>
  <si>
    <t>PISOS</t>
  </si>
  <si>
    <t>06.01</t>
  </si>
  <si>
    <t>07</t>
  </si>
  <si>
    <t>08</t>
  </si>
  <si>
    <t>INSTALAÇÕES HIDRÁULICAS</t>
  </si>
  <si>
    <t>09</t>
  </si>
  <si>
    <t>INSTALAÇÕE ELÉTRICAS</t>
  </si>
  <si>
    <t>10</t>
  </si>
  <si>
    <t>PINTURA</t>
  </si>
  <si>
    <t>11</t>
  </si>
  <si>
    <t>SERVIÇOS COMPLEMENTARES</t>
  </si>
  <si>
    <t>05.04</t>
  </si>
  <si>
    <t>07.01</t>
  </si>
  <si>
    <t>07.03</t>
  </si>
  <si>
    <t>07.05</t>
  </si>
  <si>
    <t>07.06</t>
  </si>
  <si>
    <t>07.07</t>
  </si>
  <si>
    <t>06.03</t>
  </si>
  <si>
    <t>07.08</t>
  </si>
  <si>
    <t>08.01</t>
  </si>
  <si>
    <t>08.02</t>
  </si>
  <si>
    <t>09.02</t>
  </si>
  <si>
    <t>08.03</t>
  </si>
  <si>
    <t>08.04</t>
  </si>
  <si>
    <t>08.05</t>
  </si>
  <si>
    <t>08.06</t>
  </si>
  <si>
    <t>08.07</t>
  </si>
  <si>
    <t>08.08</t>
  </si>
  <si>
    <t>08.09</t>
  </si>
  <si>
    <t>08.10</t>
  </si>
  <si>
    <t>08.11</t>
  </si>
  <si>
    <t>08.12</t>
  </si>
  <si>
    <t>08.13</t>
  </si>
  <si>
    <t>08.14</t>
  </si>
  <si>
    <t>08.15</t>
  </si>
  <si>
    <t>08.16</t>
  </si>
  <si>
    <t>08.17</t>
  </si>
  <si>
    <t>08.18</t>
  </si>
  <si>
    <t>08.19</t>
  </si>
  <si>
    <t>08.20</t>
  </si>
  <si>
    <t>09.01</t>
  </si>
  <si>
    <t>09.04</t>
  </si>
  <si>
    <t>09.06</t>
  </si>
  <si>
    <t>09.03</t>
  </si>
  <si>
    <t>09.05</t>
  </si>
  <si>
    <t>09.07</t>
  </si>
  <si>
    <t>09.08</t>
  </si>
  <si>
    <t>09.09</t>
  </si>
  <si>
    <t>09.10</t>
  </si>
  <si>
    <t>10.01</t>
  </si>
  <si>
    <t>10.02</t>
  </si>
  <si>
    <t>11.01</t>
  </si>
  <si>
    <t>ESPAÇO SEDE MANGUEZAL</t>
  </si>
  <si>
    <t>Marcacao de obra, sem instrumento topografico,considerada a projecao horizontal da area envolvente.</t>
  </si>
  <si>
    <t>Limpeza mecanizada geral, inclusive remoção da cobertura vegetal - troncos com diâmetro até 10cm - sem transporte</t>
  </si>
  <si>
    <t>Lastro de concreto, 150 kg cim/m3</t>
  </si>
  <si>
    <t>txdam</t>
  </si>
  <si>
    <t>02.02</t>
  </si>
  <si>
    <t>PILAR. Eucalipto roliço Ø40 cm x 3,70 metros</t>
  </si>
  <si>
    <t>Fornecimento de estrutura metálica para cobertura</t>
  </si>
  <si>
    <t>Montagem de estrutura metálica para cobertura</t>
  </si>
  <si>
    <t>Parede em Steel Frame 90mm, Reforçado, Montante 90 distantes a cada 0,40m - sem revestimentos</t>
  </si>
  <si>
    <t>Parede em Steel Frame 90mm, Reforçado, Montante 90 distantes a cada 0,60m - sem revestimentos</t>
  </si>
  <si>
    <t>Parede drywall 70mm, Montante 70 distantes a cada 0,60m - sem revestimentos</t>
  </si>
  <si>
    <t>Fechamento de Bambu Cana da India nº 05, com tela mosquiteira do lado interno</t>
  </si>
  <si>
    <t>Fechamento em tela tipo mosquiteira, fixada na estrutura de Bambu</t>
  </si>
  <si>
    <t>Piso com requadro em concreto simples com controle de fck= 25 MPa</t>
  </si>
  <si>
    <t>Grelha de concreto para pisos gramados 60x45x9,5cm</t>
  </si>
  <si>
    <t>Porta lisa com batente madeira - 90 x 210 cm</t>
  </si>
  <si>
    <t>Porta lisa com batente madeira - 120 x 210 cm</t>
  </si>
  <si>
    <t>Porta lisa de madeira tipo camarão - 90x210 cm</t>
  </si>
  <si>
    <t>Conjunto de fechadura de cilindro, 55mm, tráfego intenso, maçaneta em zamac, guarnições em aço, acabamento cromado - para porta interna ou externa</t>
  </si>
  <si>
    <t>Conjunto de fechadura de cilindro, bico de papagaio (22mm) - porta de correr</t>
  </si>
  <si>
    <t>Porta de Madeira dupla, tipo camarão 4,80x2,10m. 8 Folhas = 0,60cm - c/ ferragens</t>
  </si>
  <si>
    <t>Canaleta com grelha em alumínio, largura de 80 mm</t>
  </si>
  <si>
    <t>Grelha em alumínio fundido para caixas e canaletas - linha comercial</t>
  </si>
  <si>
    <t>Canaleta de concreto, tipo guia e sarjeta - secção 15x50cm</t>
  </si>
  <si>
    <t>Modulo de acumulação de água pluvial para aproveitamento - volume de 600 litros</t>
  </si>
  <si>
    <t>Caixa de ligação ou inspeção - escavação e apiloamento</t>
  </si>
  <si>
    <t>Caixa de ligação ou inspeção - lastro de concreto (fundo)</t>
  </si>
  <si>
    <t>Caixa de ligação ou inspeção - alvenaria de 1/2 tijolo, revestida</t>
  </si>
  <si>
    <t>Caixa de ligação ou inspeção - tampa de concreto</t>
  </si>
  <si>
    <t>ESQUADRIAS E SERRALHERIA</t>
  </si>
  <si>
    <t>Barra de apoio reta, para pessoas com mobilidade reduzida, em tubo de aço inoxidável de 1 1/2´ x 800 mm</t>
  </si>
  <si>
    <t>Dispenser papel higiênico em ABS para rolão 300 / 600 m, com visor</t>
  </si>
  <si>
    <t>Saboneteira tipo dispenser, para refil de 800 ml</t>
  </si>
  <si>
    <t>Dispenser toalheiro em ABS, para folhas</t>
  </si>
  <si>
    <t>Torneira volante tipo alavanca</t>
  </si>
  <si>
    <t>QUADRO DE DISTRIBUIÇÃO EM CHAPA METÁLICA - PARA ATÉ 34 DISJUNTORES</t>
  </si>
  <si>
    <t>CAIXA DE PASSAGEM EM CHAPA METÁLICA COM PORTA E FECHADURA - 40X40X15CM - USO PARA TELEFONIA</t>
  </si>
  <si>
    <t>ELETROCALHA PERF. GALV. ELETROL. CHAPA 14 - 100X50MM C/ TAMPA E INST.</t>
  </si>
  <si>
    <t>PONTO COM INTERRUPTOR SIMPLES BIPOLAR - EM CONDULETE 3/4"</t>
  </si>
  <si>
    <t>PONTO COM INTERRUPTOR PARALELO BIPOLAR - EM CONDULETE 3/4"</t>
  </si>
  <si>
    <t>PONTO COM TOMADA SIMPLES 110/220V - EM CONDULETE 3/4"</t>
  </si>
  <si>
    <t>PONTO SECO PARA TELEFONE EM CONDULETE</t>
  </si>
  <si>
    <t>TOMADA RJ 45 PARA INFORMÁTICA COM PLACA</t>
  </si>
  <si>
    <t>Cabo para rede 24 AWG com 4 pares, categoria 6</t>
  </si>
  <si>
    <t>MINI DISJUNTOR - TIPO EUROPEU (IEC) - UNIPOLAR 6/25A</t>
  </si>
  <si>
    <t>MINI DISJUNTOR - TIPO EUROPEU (IEC) - BIPOLAR 6/25A</t>
  </si>
  <si>
    <t>INTERRUPTOR DIFERENCIAL RESIDUAL BIPOLAR 63A, SENSIBILIDADE 30MA - 220V</t>
  </si>
  <si>
    <t>DISPOSITIVO DE PROTEÇÃO CONTRA SURTOS 275V - 15KA</t>
  </si>
  <si>
    <t>Disjuntor em caixa moldada tripolar, térmico e magnético fixos, tensão de isolamento 480/690V, de 10A a 60A</t>
  </si>
  <si>
    <t>CABO 16,00MM2 - ISOLAMENTO PARA 1,0KV - CLASSE 4 - FLEXÍVEL</t>
  </si>
  <si>
    <t>Limpeza final da obra</t>
  </si>
  <si>
    <t>Lançamento do concreto</t>
  </si>
  <si>
    <t>Transporte do material a granel (concreto)</t>
  </si>
  <si>
    <t>Aço CA-50 p/ armaduras de concreto diâmetro 6,3 mm</t>
  </si>
  <si>
    <t>Aço CA-50 p/ armaduras de concreto diâmetro 8 mm</t>
  </si>
  <si>
    <t>Aço CA-50 p/ armaduras de concreto diâmetro 10 mm</t>
  </si>
  <si>
    <t>Aço CA-50 p/ armaduras de concreto diâmetro 12,5 mm</t>
  </si>
  <si>
    <t>02.10</t>
  </si>
  <si>
    <t>02.11</t>
  </si>
  <si>
    <t>02.12</t>
  </si>
  <si>
    <t>02.13</t>
  </si>
  <si>
    <t>Corte, dobra e montagem das armaduras</t>
  </si>
  <si>
    <t>02.14</t>
  </si>
  <si>
    <t>Fôrmas de madeira p/ moldagem de peças de concreto</t>
  </si>
  <si>
    <t>Alvenaria de embasamento em blocos de concreto</t>
  </si>
  <si>
    <t>Impermeabilização do respaldo da fundação</t>
  </si>
  <si>
    <t>Reaterro de valas compactado em camadas de 30 cm</t>
  </si>
  <si>
    <t>02.15</t>
  </si>
  <si>
    <t>02.16</t>
  </si>
  <si>
    <t>02.17</t>
  </si>
  <si>
    <t>02.18</t>
  </si>
  <si>
    <t>04.03</t>
  </si>
  <si>
    <t>04.04</t>
  </si>
  <si>
    <t>Telha trapezoidal dupla h=40 mm chapa 0,50 mm, pintura eletrostática branca 2 faces, miolo de poliuretano e=30 mm</t>
  </si>
  <si>
    <t>Chapa de policarbonato alveolar e=10 mm</t>
  </si>
  <si>
    <t xml:space="preserve">Cobertura com cana da Índia nº 05 - conforme projeto </t>
  </si>
  <si>
    <t>Calhas, rufos e afins em chapa galvanizada nº 24 - corte até 0,50 m</t>
  </si>
  <si>
    <t>05.05</t>
  </si>
  <si>
    <t>05.06</t>
  </si>
  <si>
    <t>05.07</t>
  </si>
  <si>
    <t>05.08</t>
  </si>
  <si>
    <t>05.09</t>
  </si>
  <si>
    <t>05.10</t>
  </si>
  <si>
    <t>Alvenaria de blocos de concreto estrutural de 19x19x39 cm - revestimento c/ argamassa de cimento e areia</t>
  </si>
  <si>
    <t xml:space="preserve">Placa de Drywall RU (resistente a Umidade) e= 1,25cm </t>
  </si>
  <si>
    <t>06.02</t>
  </si>
  <si>
    <t>06.04</t>
  </si>
  <si>
    <t>Camada de brita espessura de 3,0 cm</t>
  </si>
  <si>
    <t>07.02</t>
  </si>
  <si>
    <t>07.04</t>
  </si>
  <si>
    <t>Porta lisa especial/ sólida - 102x210cm</t>
  </si>
  <si>
    <t>08.21</t>
  </si>
  <si>
    <t>08.22</t>
  </si>
  <si>
    <t>08.23</t>
  </si>
  <si>
    <t>08.24</t>
  </si>
  <si>
    <t>08.25</t>
  </si>
  <si>
    <t>08.26</t>
  </si>
  <si>
    <t>08.27</t>
  </si>
  <si>
    <t>08.28</t>
  </si>
  <si>
    <t>08.29</t>
  </si>
  <si>
    <t>08.30</t>
  </si>
  <si>
    <t>08.31</t>
  </si>
  <si>
    <t>08.32</t>
  </si>
  <si>
    <t>08.33</t>
  </si>
  <si>
    <t>08.34</t>
  </si>
  <si>
    <t>08.35</t>
  </si>
  <si>
    <t>08.36</t>
  </si>
  <si>
    <t>09.11</t>
  </si>
  <si>
    <t>09.12</t>
  </si>
  <si>
    <t>09.13</t>
  </si>
  <si>
    <t>09.14</t>
  </si>
  <si>
    <t>09.15</t>
  </si>
  <si>
    <t>09.16</t>
  </si>
  <si>
    <t>09.17</t>
  </si>
  <si>
    <t>09.18</t>
  </si>
  <si>
    <t>09.19</t>
  </si>
  <si>
    <t>09.20</t>
  </si>
  <si>
    <t>Preparo manual de terreno, compreendendo acerto,raspagem eventualmente ate 0,25m de profundidade e afastamento lateral do material excedente.</t>
  </si>
  <si>
    <t>Escavacao manual de vala em material de 1acategoria (areia, argila ou picarra), ate 1,50m, exclusive escoramento e esgotamento.</t>
  </si>
  <si>
    <t>Materiais para confecção de concreto estrutural dosado para uma resistencia caracteristica a compressao (fck) minimo de 30MPa, inclusive perdas. Fornecimento.</t>
  </si>
  <si>
    <t>Preparo mecanico de concreto, compreendendo a mistura e o amassamento em betoneira, exclusive materiais, considerando produção normal.</t>
  </si>
  <si>
    <t>Barracao de obra com paredes de madeira compensada, tipo chapa resinada com 10mm de espessura, piso cimentado e estrutura de madeira serrada, e cobertura de telhas onduladas de fibras vegetais e minerais com 3mm de espessura,inclusive pintura, instalacoes de aparelhos,esquadrias e ferragens, constando de escritorio,sanitarios, depositos e torre com caixa d'agua em polietileno com capacidade de 500l, reaproveitado 5vezes, exclusive ligacoes provisorias.</t>
  </si>
  <si>
    <t>LUMINÁRIA DE SOBREPOR TIPO ARANDELA CORPO EM ALUMÍNIO MICROTEXTURIZADA PARA 1 LÂMPADA LED DE 15W COM DRIVER MULTITENSÃO 100-250V</t>
  </si>
  <si>
    <t>LUMINÁRIA DE SOBREPOR TIPO SPOT ORIENTÁVEL EM ALUMÍNIO MICROTEXTURIZADA PARA UMA LÂMPADA LED 17W COM DRIVER MULTITENSÃO 100-250V</t>
  </si>
  <si>
    <t>POSTE EXTERNO DE AÇO GALVANIZADO COM LUMINARIA LED 40W COM PLACA FOTOVOLTAICA INCORPORADA COM DRIVE MULTENSÃO 100-250V. ALTURA DO POSTE 5,00m</t>
  </si>
  <si>
    <t>PROJETOR DE PISO DE FACHO ABERTO COM LAMPADA LED 20W COM DRIVE MULTENSÃO 100-250V</t>
  </si>
  <si>
    <t>Tela mosquiteiro em arame galvanizado malha 14, fio 28 inclusive  requadro</t>
  </si>
  <si>
    <t>PONTO DE LUZ</t>
  </si>
  <si>
    <t>Lâmpada LED tubular T8 com base G13, de 1850 até 2000 Im - 18 a 20W</t>
  </si>
  <si>
    <t>09.21</t>
  </si>
  <si>
    <t>09.22</t>
  </si>
  <si>
    <t>LUMINARIA DE SOBREPOR DE CALHA ABERTA COM LAMPADA TUBULAR LED 2x18W</t>
  </si>
  <si>
    <t>Pintura com tinta plastica a base de acrilico, semi-brilhante, para interior e exterior, incolor ou colorida, equivalente a Metalatex ou similar, inclusive lixamento, 1 demão de selador acrílico,</t>
  </si>
  <si>
    <t>Pintura com esmalte alquídico em estrutura metálica</t>
  </si>
  <si>
    <t>10.03</t>
  </si>
  <si>
    <t xml:space="preserve">Placa de Drywall ST (standard) e= 1,25cm </t>
  </si>
  <si>
    <t>Chapa de aço pré-pintada com epóxi e poliéster, perfil trapezoidal, com espessura de 0,50 mm e altura de 40 mm</t>
  </si>
  <si>
    <t>06.05</t>
  </si>
  <si>
    <t>Deck de madeira p/ Lavapés</t>
  </si>
  <si>
    <t>04.05</t>
  </si>
  <si>
    <t>Telha trapezoidal translúcida, inclusive acessórios de fixação e vedação</t>
  </si>
  <si>
    <t>Lastro de concreto com agregado reciclado - 150kg cim/m3</t>
  </si>
  <si>
    <t>06.06</t>
  </si>
  <si>
    <t>Piso cimentado, acabamento aspero ou liso, com juntas batidas formando quadros, com 1,5cm de espessura mínima, com argamassa de cimento e areia no traco 1:3, alisado a colher, sobre lastro de concreto.</t>
  </si>
  <si>
    <t>Banca em granito Cinza Andorinha, com 3cm deespessura e 0,60m de largura, com abertura para 1ou 2 cubas, sobre apoios de alvenaria de meia vez everga de concreto, sem revestimento. Fornecimentoe assentamento.</t>
  </si>
  <si>
    <t>Extintor de incendio, tipo po quimico, de 6kg,completo. Fornecimento e colocacao.</t>
  </si>
  <si>
    <t>Barra de apoio reta, com 50cm, em aco inoxidavelAISI 304, tubo de 1 1/4", inclusive fixacao comparafuso inoxidavel e buchas plasticas.Fornecimento.</t>
  </si>
  <si>
    <t>Barra de apoio para pia ou lavatorio (protecaopara pia), em aco inoxidavel AISI 304, tubo de 11/4", inclusive fixacao com parafusos inoxidaveise buchas plasticas. Fornecimento.</t>
  </si>
  <si>
    <t>Torneira para pia ou tanque, no 1158-A, de 1/2",Fabrimar ou similar. Fornecimento.</t>
  </si>
  <si>
    <t>Torneira para lavatorio Pressmatic Benefit de MesaChrome, codigo 00185106, Docol ou similar.Fornecimento.</t>
  </si>
  <si>
    <t>Lavatorio de louca com coluna, para deficiente fisico,cor gelo, linha Vogue Plus Conforto, referencia L51,dimensoes 55x47 cm, da Deca ou similar, coluna delouca universal referencia C1, da Deca ou similar.Fornecimento.</t>
  </si>
  <si>
    <t>Bacia sanitaria para deficiente fisico, cor gelo, linhaVogue Plus Conforto, referencia P51, da Deca ousimilar. Fornecimento.</t>
  </si>
  <si>
    <t>Assento especial para bacia sanitaria para deficientefisico, cor gelo, linha Vogue Plus Conforto, referenciaAP52, da Deca ou similar. Fornecimento.</t>
  </si>
  <si>
    <t>Vaso sifonado, linha Azaleia, na cor branca, Celite ousimilar, e caixa de descarga de louca acoplada.Fornecimento.</t>
  </si>
  <si>
    <t>Tanque de louca, de (63x55)cm, coluna e fixacao.Fornecimento.</t>
  </si>
  <si>
    <t>Cuba de louca, de (49x36)cm, para lavatorio, na corbranca, torneira de 1/2", valvula de PVC rigido de1"x2 3/8" e sifao de PVC rigido de 1"x1 1/2".Fornecimento e colocacao.</t>
  </si>
  <si>
    <t>Tubo de PVC rigido de 150mm, soldavel, serie normal, para esgoto e aguas pluviais, inclusive conexoes e emendas, exclusive abertura e fechamento de rasgo. Fornecimento e instalacao.</t>
  </si>
  <si>
    <t>Tubo de PVC rigido de 100mm, soldavel, para esgoto e aguas pluviais, inclusive conexoes e emendas, exclusive abertura e fechamento de rasgo.Fornecimento e instalacao.</t>
  </si>
  <si>
    <t>Tubo de PVC rigido, soldavel, para esgoto e aguas pluviais, com diametro de 75mm, inclusive conexoes e emendas, exclusive abertura e fechamento de rasgo. Fornecimento e instalacao.</t>
  </si>
  <si>
    <t>Tubo de PVC rigido, soldavel, para agua fria, comdiametro de 25mm (3/4"), inclusive conexoes e emendas, exclusive abertura e fechamento de rasgo. Fornecimento e instalacao.</t>
  </si>
  <si>
    <t>Tubo de PVC rigido, soldavel, para agua fria, com diametro de 32mm (1"), inclusive conexoes e emendas, exclusive abertura e fechamento de rasgo. Fornecimento e instalacao.</t>
  </si>
  <si>
    <t>Tubo de PVC rigido, soldavel, para agua fria, comdiametro de 40mm (1 1/4"), inclusive conexoes eemendas, exclusive abertura e fechamento derasgo. Fornecimento e instalacao.</t>
  </si>
  <si>
    <t>Tubo de PVC rigido, roscavel, para agua fria, com diametro de 1 1/2" (50mm), inclusive conexoes e emendas, exclusive abertura e fechamento de rasgo.Fornecimento e instalacao.</t>
  </si>
  <si>
    <t>Registro de gaveta, em bronze, com diametro de3/4". Fornecimento e instalacao.</t>
  </si>
  <si>
    <t>Registro de gaveta, em bronze, com diametro de 11/4". Fornecimento e instalacao.</t>
  </si>
  <si>
    <t>Tubo de PVC rigido, soldavel, para esgoto, comdiametro de 40mm, inclusive conexoes e emendas,exclusive abertura e fechamento de rasgo.Fornecimento e instalacao.</t>
  </si>
  <si>
    <t>Tubo de PVC rigido para esgoto, com diametro de 50mm. Fornecimento e instalacao.</t>
  </si>
  <si>
    <t>Bebedouro eletrico tipo pressao em aco inoxidavel,modelo de pe, adulto/crianca, capacidade 80l/h.Fornecimento.</t>
  </si>
  <si>
    <t>2 demaos de massa corrida acrilica Metalatex ou similar lixadas e 2 demaos de acabamento.</t>
  </si>
  <si>
    <t>Espelho e=3 mm com moldura de alumínio</t>
  </si>
  <si>
    <t>08.37</t>
  </si>
  <si>
    <t>Envernizamento de madeira com verniz Sparlack Cetol (cores) ou similar, para interior e exterior,inclusive lixamento, demao de verniz seladora, e 2 demaos de acabamento.</t>
  </si>
  <si>
    <t>UNITÁRIO REF</t>
  </si>
  <si>
    <t>UNITÁRIO PROPOSTA</t>
  </si>
  <si>
    <t>OBRA:</t>
  </si>
  <si>
    <t>CRECHE ARAGUAIA</t>
  </si>
  <si>
    <t>RUA NAPOLEÃO ZAMBELLI C/ RUA VITÓRIO GOZ - JARDIM ARAGUAIA</t>
  </si>
  <si>
    <t>CRONOGRAMA FÍSICO FINANCEIRO</t>
  </si>
  <si>
    <t>DESCRIÇÃO</t>
  </si>
  <si>
    <t>CONTRATO</t>
  </si>
  <si>
    <t>MÊS 01</t>
  </si>
  <si>
    <t>MÊS 02</t>
  </si>
  <si>
    <t>MÊS 03</t>
  </si>
  <si>
    <t>MÊS 04</t>
  </si>
  <si>
    <t>MÊS 05</t>
  </si>
  <si>
    <t>MÊS 06</t>
  </si>
  <si>
    <t>MÊS 07</t>
  </si>
  <si>
    <t>MÊS 09</t>
  </si>
  <si>
    <t>MÊS 10</t>
  </si>
  <si>
    <t>MÊS 11</t>
  </si>
  <si>
    <t>MÊS 12</t>
  </si>
  <si>
    <t>MÊS 13</t>
  </si>
  <si>
    <t>MÊS 14</t>
  </si>
  <si>
    <t>MÊS 15</t>
  </si>
  <si>
    <t>MÊS 16</t>
  </si>
  <si>
    <t>MÊS 17</t>
  </si>
  <si>
    <t>MÊS 18</t>
  </si>
  <si>
    <t>MÊS 19</t>
  </si>
  <si>
    <t>MÊS 20</t>
  </si>
  <si>
    <t>MÊS 21</t>
  </si>
  <si>
    <t>MÊS 22</t>
  </si>
  <si>
    <t>MÊS 23</t>
  </si>
  <si>
    <t>MÊS 24</t>
  </si>
  <si>
    <t>MÊS 25</t>
  </si>
  <si>
    <t>MÊS 26</t>
  </si>
  <si>
    <t>MÊS 27</t>
  </si>
  <si>
    <t>MÊS 28</t>
  </si>
  <si>
    <t>R$</t>
  </si>
  <si>
    <t xml:space="preserve"> %</t>
  </si>
  <si>
    <t>% ACUM.</t>
  </si>
  <si>
    <t xml:space="preserve">TOTAL GERAL: </t>
  </si>
  <si>
    <t>PERCENTUAL - %</t>
  </si>
  <si>
    <t>RESUMO DO ORÇAMENTO</t>
  </si>
  <si>
    <t>FUNBIO - FUNDO BRASILEIRO PARA A BIODIVERSIDADE</t>
  </si>
  <si>
    <t>ANEXO V - CRONOGRAMA DE DESEMBOLSO FINANCEIRO</t>
  </si>
  <si>
    <t>Data:</t>
  </si>
  <si>
    <t>ANEXO IV - CRONOGRAMA DE DESEMBOLSO FINANCEIRO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</si>
</sst>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_(* #,##0.00_);_(* \(#,##0.00\);_(* &quot;-&quot;??_);_(@_)"/>
    <numFmt numFmtId="165" formatCode="_(* #,##0.0000_);_(* \(#,##0.0000\);_(* &quot;-&quot;??_);_(@_)"/>
    <numFmt numFmtId="166" formatCode="_-* #,##0.00_-;\-* #,##0.00_-;_-* \-??_-;_-@_-"/>
  </numFmts>
  <fonts count="14" x14ac:knownFonts="1">
    <font>
      <sz val="11"/>
      <color theme="1"/>
      <name val="Calibri"/>
      <family val="2"/>
      <scheme val="minor"/>
    </font>
    <font>
      <sz val="11"/>
      <color theme="1"/>
      <name val="Calibri"/>
      <family val="2"/>
      <scheme val="minor"/>
    </font>
    <font>
      <sz val="8"/>
      <name val="Arial"/>
      <family val="2"/>
    </font>
    <font>
      <b/>
      <sz val="8"/>
      <name val="Arial"/>
      <family val="2"/>
    </font>
    <font>
      <b/>
      <i/>
      <sz val="8"/>
      <name val="Arial"/>
      <family val="2"/>
    </font>
    <font>
      <sz val="8"/>
      <color indexed="8"/>
      <name val="Arial"/>
      <family val="2"/>
    </font>
    <font>
      <i/>
      <sz val="8"/>
      <name val="Arial"/>
      <family val="2"/>
    </font>
    <font>
      <sz val="10"/>
      <name val="Arial"/>
      <family val="2"/>
    </font>
    <font>
      <b/>
      <sz val="11"/>
      <name val="Arial"/>
      <family val="2"/>
    </font>
    <font>
      <b/>
      <sz val="9"/>
      <name val="Arial"/>
      <family val="2"/>
    </font>
    <font>
      <b/>
      <sz val="12"/>
      <name val="Arial"/>
      <family val="2"/>
    </font>
    <font>
      <sz val="11"/>
      <color indexed="8"/>
      <name val="Calibri"/>
      <family val="2"/>
    </font>
    <font>
      <b/>
      <sz val="8"/>
      <color indexed="8"/>
      <name val="Arial"/>
      <family val="2"/>
    </font>
    <font>
      <b/>
      <sz val="8"/>
      <name val="Mangal"/>
      <family val="1"/>
    </font>
  </fonts>
  <fills count="8">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indexed="22"/>
        <bgColor indexed="31"/>
      </patternFill>
    </fill>
    <fill>
      <patternFill patternType="solid">
        <fgColor indexed="9"/>
        <bgColor indexed="26"/>
      </patternFill>
    </fill>
    <fill>
      <patternFill patternType="solid">
        <fgColor indexed="43"/>
        <bgColor indexed="26"/>
      </patternFill>
    </fill>
    <fill>
      <patternFill patternType="solid">
        <fgColor indexed="43"/>
        <bgColor indexed="41"/>
      </patternFill>
    </fill>
  </fills>
  <borders count="47">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hair">
        <color auto="1"/>
      </left>
      <right style="hair">
        <color auto="1"/>
      </right>
      <top style="hair">
        <color auto="1"/>
      </top>
      <bottom style="hair">
        <color auto="1"/>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164" fontId="7" fillId="0" borderId="0" applyFont="0" applyFill="0" applyBorder="0" applyAlignment="0" applyProtection="0"/>
    <xf numFmtId="0" fontId="7" fillId="0" borderId="0"/>
    <xf numFmtId="165" fontId="11" fillId="0" borderId="0"/>
    <xf numFmtId="0" fontId="11" fillId="0" borderId="0"/>
    <xf numFmtId="9" fontId="7" fillId="0" borderId="0" applyFill="0" applyBorder="0" applyAlignment="0" applyProtection="0"/>
  </cellStyleXfs>
  <cellXfs count="159">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xf>
    <xf numFmtId="49" fontId="2" fillId="0" borderId="0" xfId="0" applyNumberFormat="1" applyFont="1" applyAlignment="1">
      <alignment horizontal="center" vertical="center"/>
    </xf>
    <xf numFmtId="0" fontId="2" fillId="0" borderId="0" xfId="0" applyFont="1" applyAlignment="1">
      <alignment horizontal="center" vertical="center"/>
    </xf>
    <xf numFmtId="43" fontId="2" fillId="0" borderId="0" xfId="1" applyFont="1" applyBorder="1" applyAlignment="1">
      <alignment vertical="center"/>
    </xf>
    <xf numFmtId="49" fontId="2" fillId="0" borderId="5" xfId="0" applyNumberFormat="1" applyFont="1" applyBorder="1" applyAlignment="1">
      <alignment vertical="center"/>
    </xf>
    <xf numFmtId="0" fontId="2" fillId="0" borderId="6" xfId="0" applyFont="1" applyBorder="1" applyAlignment="1">
      <alignment vertical="center"/>
    </xf>
    <xf numFmtId="43" fontId="3" fillId="0" borderId="6" xfId="1" applyFont="1" applyFill="1" applyBorder="1" applyAlignment="1">
      <alignment vertical="center"/>
    </xf>
    <xf numFmtId="43" fontId="2" fillId="0" borderId="6" xfId="1" applyFont="1" applyBorder="1" applyAlignment="1">
      <alignment vertical="center"/>
    </xf>
    <xf numFmtId="49" fontId="2" fillId="0" borderId="0" xfId="1" applyNumberFormat="1" applyFont="1" applyBorder="1" applyAlignment="1">
      <alignment horizontal="center" vertical="center"/>
    </xf>
    <xf numFmtId="43" fontId="3" fillId="0" borderId="13" xfId="1" applyFont="1" applyBorder="1" applyAlignment="1">
      <alignment horizontal="center" vertical="center"/>
    </xf>
    <xf numFmtId="9" fontId="3" fillId="0" borderId="13" xfId="2" applyFont="1" applyBorder="1" applyAlignment="1">
      <alignment horizontal="center" vertical="center"/>
    </xf>
    <xf numFmtId="0" fontId="3" fillId="0" borderId="16" xfId="0" applyFont="1" applyBorder="1" applyAlignment="1">
      <alignment vertical="center"/>
    </xf>
    <xf numFmtId="0" fontId="3" fillId="0" borderId="16" xfId="0" applyFont="1" applyBorder="1" applyAlignment="1">
      <alignment horizontal="center" vertical="center"/>
    </xf>
    <xf numFmtId="43" fontId="3" fillId="0" borderId="16" xfId="1" applyFont="1" applyBorder="1" applyAlignment="1">
      <alignment vertical="center"/>
    </xf>
    <xf numFmtId="43" fontId="3" fillId="0" borderId="16" xfId="1" applyFont="1" applyFill="1" applyBorder="1" applyAlignment="1">
      <alignment vertical="center"/>
    </xf>
    <xf numFmtId="0" fontId="2" fillId="0" borderId="16" xfId="0" applyFont="1" applyBorder="1" applyAlignment="1">
      <alignment horizontal="center" vertical="center"/>
    </xf>
    <xf numFmtId="43" fontId="2" fillId="0" borderId="16" xfId="1" applyFont="1" applyBorder="1" applyAlignment="1">
      <alignment vertical="center"/>
    </xf>
    <xf numFmtId="43" fontId="2" fillId="0" borderId="16" xfId="1" applyFont="1" applyFill="1" applyBorder="1" applyAlignment="1">
      <alignment vertical="center"/>
    </xf>
    <xf numFmtId="0" fontId="2" fillId="0" borderId="16" xfId="0" applyFont="1" applyBorder="1" applyAlignment="1">
      <alignment vertical="center" wrapText="1"/>
    </xf>
    <xf numFmtId="0" fontId="2" fillId="0" borderId="16" xfId="0" applyFont="1" applyBorder="1" applyAlignment="1">
      <alignment vertical="center"/>
    </xf>
    <xf numFmtId="49" fontId="2" fillId="0" borderId="16" xfId="0" applyNumberFormat="1" applyFont="1" applyBorder="1" applyAlignment="1">
      <alignment vertical="center"/>
    </xf>
    <xf numFmtId="49" fontId="2" fillId="2" borderId="12" xfId="0" applyNumberFormat="1" applyFont="1" applyFill="1" applyBorder="1" applyAlignment="1">
      <alignment horizontal="center" vertical="center"/>
    </xf>
    <xf numFmtId="0" fontId="3" fillId="2" borderId="13" xfId="0" applyFont="1" applyFill="1" applyBorder="1" applyAlignment="1">
      <alignment horizontal="center" vertical="center"/>
    </xf>
    <xf numFmtId="0" fontId="2" fillId="2" borderId="13" xfId="0" applyFont="1" applyFill="1" applyBorder="1" applyAlignment="1">
      <alignment horizontal="center" vertical="center"/>
    </xf>
    <xf numFmtId="43" fontId="2" fillId="2" borderId="13" xfId="1" applyFont="1" applyFill="1" applyBorder="1" applyAlignment="1">
      <alignment vertical="center"/>
    </xf>
    <xf numFmtId="49" fontId="3" fillId="0" borderId="16" xfId="0" applyNumberFormat="1" applyFont="1" applyBorder="1"/>
    <xf numFmtId="49" fontId="3" fillId="0" borderId="16" xfId="0" applyNumberFormat="1" applyFont="1" applyBorder="1" applyAlignment="1">
      <alignment vertical="center"/>
    </xf>
    <xf numFmtId="14" fontId="2" fillId="0" borderId="9" xfId="1" applyNumberFormat="1" applyFont="1" applyBorder="1" applyAlignment="1">
      <alignment horizontal="center" vertical="center"/>
    </xf>
    <xf numFmtId="0" fontId="3" fillId="0" borderId="0" xfId="0" applyFont="1"/>
    <xf numFmtId="43" fontId="6" fillId="0" borderId="0" xfId="1" applyFont="1" applyBorder="1" applyAlignment="1">
      <alignment vertical="center" wrapText="1"/>
    </xf>
    <xf numFmtId="0" fontId="2" fillId="0" borderId="0" xfId="0" applyFont="1" applyAlignment="1">
      <alignment vertical="center" wrapText="1"/>
    </xf>
    <xf numFmtId="43" fontId="6" fillId="0" borderId="16" xfId="1" applyFont="1" applyBorder="1" applyAlignment="1">
      <alignment vertical="center" wrapText="1"/>
    </xf>
    <xf numFmtId="43" fontId="6" fillId="0" borderId="16" xfId="0" applyNumberFormat="1" applyFont="1" applyBorder="1" applyAlignment="1">
      <alignment vertical="center" wrapText="1"/>
    </xf>
    <xf numFmtId="0" fontId="6" fillId="0" borderId="16" xfId="0" applyFont="1" applyBorder="1" applyAlignment="1">
      <alignment vertical="center"/>
    </xf>
    <xf numFmtId="43" fontId="6" fillId="0" borderId="16" xfId="0" applyNumberFormat="1" applyFont="1" applyBorder="1" applyAlignment="1">
      <alignment vertical="center"/>
    </xf>
    <xf numFmtId="0" fontId="6" fillId="0" borderId="16" xfId="0" applyFont="1" applyBorder="1" applyAlignment="1">
      <alignment vertical="center" wrapText="1"/>
    </xf>
    <xf numFmtId="49" fontId="6" fillId="0" borderId="16" xfId="0" applyNumberFormat="1" applyFont="1" applyBorder="1" applyAlignment="1">
      <alignment vertical="center"/>
    </xf>
    <xf numFmtId="43" fontId="6" fillId="0" borderId="16" xfId="0" applyNumberFormat="1" applyFont="1" applyBorder="1" applyAlignment="1">
      <alignment vertical="top" wrapText="1"/>
    </xf>
    <xf numFmtId="43" fontId="2" fillId="0" borderId="0" xfId="1" applyFont="1" applyBorder="1" applyAlignment="1">
      <alignment horizontal="center" vertical="center"/>
    </xf>
    <xf numFmtId="43" fontId="6" fillId="0" borderId="16" xfId="0" applyNumberFormat="1" applyFont="1" applyBorder="1" applyAlignment="1">
      <alignment horizontal="left" vertical="center" wrapText="1"/>
    </xf>
    <xf numFmtId="0" fontId="6" fillId="0" borderId="16" xfId="1" applyNumberFormat="1" applyFont="1" applyBorder="1"/>
    <xf numFmtId="49" fontId="3" fillId="0" borderId="2" xfId="1" applyNumberFormat="1" applyFont="1" applyBorder="1" applyAlignment="1">
      <alignment vertical="center"/>
    </xf>
    <xf numFmtId="49" fontId="3" fillId="0" borderId="3" xfId="1" applyNumberFormat="1" applyFont="1" applyBorder="1" applyAlignment="1">
      <alignment vertical="center"/>
    </xf>
    <xf numFmtId="49" fontId="3" fillId="0" borderId="4" xfId="1" applyNumberFormat="1" applyFont="1" applyBorder="1" applyAlignment="1">
      <alignment vertical="center"/>
    </xf>
    <xf numFmtId="43" fontId="3" fillId="0" borderId="0" xfId="1" applyFont="1" applyFill="1" applyBorder="1" applyAlignment="1">
      <alignment vertical="center"/>
    </xf>
    <xf numFmtId="49" fontId="2" fillId="0" borderId="5" xfId="0" applyNumberFormat="1" applyFont="1" applyBorder="1" applyAlignment="1">
      <alignment horizontal="right" vertical="center"/>
    </xf>
    <xf numFmtId="49" fontId="3" fillId="0" borderId="16" xfId="0" applyNumberFormat="1" applyFont="1" applyBorder="1" applyAlignment="1">
      <alignment horizontal="center" vertical="center"/>
    </xf>
    <xf numFmtId="49" fontId="2" fillId="0" borderId="16" xfId="0" applyNumberFormat="1" applyFont="1" applyBorder="1" applyAlignment="1">
      <alignment horizontal="center" vertical="center"/>
    </xf>
    <xf numFmtId="0" fontId="6" fillId="0" borderId="16" xfId="0" applyFont="1" applyBorder="1" applyAlignment="1">
      <alignment horizontal="left" vertical="center" wrapText="1"/>
    </xf>
    <xf numFmtId="0" fontId="6" fillId="0" borderId="16" xfId="0" applyFont="1" applyBorder="1" applyAlignment="1">
      <alignment horizontal="left" vertical="center"/>
    </xf>
    <xf numFmtId="0" fontId="3" fillId="0" borderId="16" xfId="0" applyFont="1" applyBorder="1" applyAlignment="1">
      <alignment horizontal="left" vertical="center"/>
    </xf>
    <xf numFmtId="0" fontId="2" fillId="0" borderId="0" xfId="0" applyFont="1" applyAlignment="1">
      <alignment horizontal="left" vertical="center"/>
    </xf>
    <xf numFmtId="49" fontId="2" fillId="0" borderId="19" xfId="0" applyNumberFormat="1" applyFont="1" applyBorder="1" applyAlignment="1">
      <alignment horizontal="center" vertical="center"/>
    </xf>
    <xf numFmtId="164" fontId="8" fillId="0" borderId="0" xfId="4" applyFont="1" applyBorder="1" applyAlignment="1">
      <alignment vertical="top"/>
    </xf>
    <xf numFmtId="49" fontId="3" fillId="0" borderId="0" xfId="1" applyNumberFormat="1" applyFont="1" applyBorder="1" applyAlignment="1">
      <alignment vertical="center"/>
    </xf>
    <xf numFmtId="0" fontId="2" fillId="0" borderId="0" xfId="0" applyFont="1" applyAlignment="1">
      <alignment horizontal="right" vertical="center"/>
    </xf>
    <xf numFmtId="0" fontId="3" fillId="0" borderId="0" xfId="5" applyFont="1" applyAlignment="1">
      <alignment horizontal="left" vertical="center"/>
    </xf>
    <xf numFmtId="0" fontId="2" fillId="0" borderId="0" xfId="5" applyFont="1" applyAlignment="1">
      <alignment horizontal="left" vertical="center"/>
    </xf>
    <xf numFmtId="164" fontId="0" fillId="0" borderId="0" xfId="4" applyFont="1"/>
    <xf numFmtId="43" fontId="2" fillId="0" borderId="0" xfId="1" applyFont="1" applyBorder="1" applyAlignment="1"/>
    <xf numFmtId="17" fontId="2" fillId="0" borderId="0" xfId="0" applyNumberFormat="1" applyFont="1" applyAlignment="1">
      <alignment horizontal="center"/>
    </xf>
    <xf numFmtId="164" fontId="9" fillId="0" borderId="0" xfId="4" applyFont="1" applyBorder="1" applyAlignment="1">
      <alignment horizontal="center" vertical="top"/>
    </xf>
    <xf numFmtId="164" fontId="10" fillId="0" borderId="21" xfId="4" applyFont="1" applyBorder="1" applyAlignment="1">
      <alignment vertical="top"/>
    </xf>
    <xf numFmtId="164" fontId="3" fillId="0" borderId="21" xfId="4" applyFont="1" applyBorder="1" applyAlignment="1">
      <alignment horizontal="center" vertical="center"/>
    </xf>
    <xf numFmtId="49" fontId="12" fillId="4" borderId="25" xfId="0" applyNumberFormat="1" applyFont="1" applyFill="1" applyBorder="1" applyAlignment="1">
      <alignment horizontal="center" vertical="center"/>
    </xf>
    <xf numFmtId="49" fontId="12" fillId="4" borderId="26" xfId="0" applyNumberFormat="1" applyFont="1" applyFill="1" applyBorder="1" applyAlignment="1">
      <alignment horizontal="center" vertical="center"/>
    </xf>
    <xf numFmtId="49" fontId="12" fillId="4" borderId="27" xfId="0" applyNumberFormat="1" applyFont="1" applyFill="1" applyBorder="1" applyAlignment="1">
      <alignment horizontal="center" vertical="center"/>
    </xf>
    <xf numFmtId="4" fontId="12" fillId="4" borderId="28" xfId="0" applyNumberFormat="1" applyFont="1" applyFill="1" applyBorder="1" applyAlignment="1">
      <alignment horizontal="center" vertical="center"/>
    </xf>
    <xf numFmtId="164" fontId="2" fillId="0" borderId="0" xfId="4" applyFont="1" applyAlignment="1">
      <alignment horizontal="center" vertical="center"/>
    </xf>
    <xf numFmtId="4" fontId="12" fillId="4" borderId="22" xfId="0" applyNumberFormat="1" applyFont="1" applyFill="1" applyBorder="1" applyAlignment="1">
      <alignment horizontal="center" vertical="top"/>
    </xf>
    <xf numFmtId="4" fontId="12" fillId="4" borderId="24" xfId="0" applyNumberFormat="1" applyFont="1" applyFill="1" applyBorder="1" applyAlignment="1">
      <alignment horizontal="center" vertical="top"/>
    </xf>
    <xf numFmtId="4" fontId="12" fillId="4" borderId="23" xfId="0" applyNumberFormat="1" applyFont="1" applyFill="1" applyBorder="1" applyAlignment="1">
      <alignment horizontal="center" vertical="top"/>
    </xf>
    <xf numFmtId="4" fontId="12" fillId="4" borderId="32" xfId="0" applyNumberFormat="1" applyFont="1" applyFill="1" applyBorder="1" applyAlignment="1">
      <alignment horizontal="center" vertical="top"/>
    </xf>
    <xf numFmtId="4" fontId="12" fillId="4" borderId="33" xfId="0" applyNumberFormat="1" applyFont="1" applyFill="1" applyBorder="1" applyAlignment="1">
      <alignment horizontal="center" vertical="top"/>
    </xf>
    <xf numFmtId="4" fontId="3" fillId="4" borderId="22" xfId="0" applyNumberFormat="1" applyFont="1" applyFill="1" applyBorder="1" applyAlignment="1">
      <alignment horizontal="center" vertical="top"/>
    </xf>
    <xf numFmtId="164" fontId="2" fillId="0" borderId="0" xfId="4" applyFont="1"/>
    <xf numFmtId="3" fontId="5" fillId="5" borderId="10" xfId="7" applyNumberFormat="1" applyFont="1" applyFill="1" applyBorder="1" applyAlignment="1">
      <alignment horizontal="center" vertical="center"/>
    </xf>
    <xf numFmtId="49" fontId="5" fillId="5" borderId="10" xfId="0" applyNumberFormat="1" applyFont="1" applyFill="1" applyBorder="1" applyAlignment="1">
      <alignment horizontal="left" vertical="center"/>
    </xf>
    <xf numFmtId="166" fontId="5" fillId="5" borderId="10" xfId="6" applyNumberFormat="1" applyFont="1" applyFill="1" applyBorder="1" applyAlignment="1">
      <alignment horizontal="justify" vertical="center" wrapText="1"/>
    </xf>
    <xf numFmtId="10" fontId="5" fillId="5" borderId="10" xfId="8" applyNumberFormat="1" applyFont="1" applyFill="1" applyBorder="1" applyAlignment="1" applyProtection="1">
      <alignment horizontal="center" wrapText="1"/>
    </xf>
    <xf numFmtId="166" fontId="5" fillId="0" borderId="10" xfId="6" applyNumberFormat="1" applyFont="1" applyBorder="1" applyAlignment="1">
      <alignment horizontal="center" vertical="center"/>
    </xf>
    <xf numFmtId="0" fontId="2" fillId="0" borderId="10" xfId="0" applyFont="1" applyBorder="1" applyAlignment="1">
      <alignment horizontal="center" vertical="center"/>
    </xf>
    <xf numFmtId="3" fontId="5" fillId="5" borderId="10" xfId="0" applyNumberFormat="1" applyFont="1" applyFill="1" applyBorder="1" applyAlignment="1">
      <alignment horizontal="left" vertical="center"/>
    </xf>
    <xf numFmtId="10" fontId="5" fillId="5" borderId="10" xfId="8" applyNumberFormat="1" applyFont="1" applyFill="1" applyBorder="1" applyAlignment="1" applyProtection="1">
      <alignment horizontal="center" vertical="center" wrapText="1"/>
    </xf>
    <xf numFmtId="164" fontId="2" fillId="0" borderId="10" xfId="0" applyNumberFormat="1" applyFont="1" applyBorder="1" applyAlignment="1">
      <alignment horizontal="center" vertical="center"/>
    </xf>
    <xf numFmtId="43" fontId="2" fillId="0" borderId="0" xfId="0" applyNumberFormat="1" applyFont="1"/>
    <xf numFmtId="0" fontId="5" fillId="5" borderId="10" xfId="0" applyFont="1" applyFill="1" applyBorder="1" applyAlignment="1">
      <alignment horizontal="left" vertical="center"/>
    </xf>
    <xf numFmtId="0" fontId="5" fillId="5" borderId="10" xfId="0" applyFont="1" applyFill="1" applyBorder="1" applyAlignment="1">
      <alignment horizontal="center" vertical="center" wrapText="1"/>
    </xf>
    <xf numFmtId="49" fontId="5" fillId="5" borderId="10" xfId="7" applyNumberFormat="1" applyFont="1" applyFill="1" applyBorder="1" applyAlignment="1">
      <alignment horizontal="center" vertical="center"/>
    </xf>
    <xf numFmtId="1" fontId="5" fillId="5" borderId="10" xfId="6" applyNumberFormat="1" applyFont="1" applyFill="1" applyBorder="1" applyAlignment="1">
      <alignment horizontal="center" vertical="center"/>
    </xf>
    <xf numFmtId="43" fontId="5" fillId="0" borderId="10" xfId="1" applyFont="1" applyFill="1" applyBorder="1" applyAlignment="1">
      <alignment horizontal="center" vertical="center"/>
    </xf>
    <xf numFmtId="3" fontId="5" fillId="5" borderId="10" xfId="7" applyNumberFormat="1" applyFont="1" applyFill="1" applyBorder="1" applyAlignment="1">
      <alignment horizontal="justify" vertical="center"/>
    </xf>
    <xf numFmtId="166" fontId="12" fillId="6" borderId="34" xfId="6" applyNumberFormat="1" applyFont="1" applyFill="1" applyBorder="1" applyAlignment="1">
      <alignment horizontal="left" vertical="center" wrapText="1"/>
    </xf>
    <xf numFmtId="10" fontId="12" fillId="7" borderId="21" xfId="8" applyNumberFormat="1" applyFont="1" applyFill="1" applyBorder="1" applyAlignment="1" applyProtection="1">
      <alignment horizontal="center" vertical="center" wrapText="1"/>
    </xf>
    <xf numFmtId="43" fontId="2" fillId="0" borderId="0" xfId="0" applyNumberFormat="1" applyFont="1" applyAlignment="1">
      <alignment horizontal="left" vertical="center"/>
    </xf>
    <xf numFmtId="164" fontId="2" fillId="0" borderId="0" xfId="4" applyFont="1" applyAlignment="1">
      <alignment horizontal="left" vertical="center"/>
    </xf>
    <xf numFmtId="0" fontId="2" fillId="0" borderId="41" xfId="0" applyFont="1" applyBorder="1" applyAlignment="1">
      <alignment horizontal="left" vertical="center"/>
    </xf>
    <xf numFmtId="0" fontId="2" fillId="0" borderId="42" xfId="0" applyFont="1" applyBorder="1" applyAlignment="1">
      <alignment horizontal="left" vertical="center"/>
    </xf>
    <xf numFmtId="2" fontId="2" fillId="0" borderId="40" xfId="0" applyNumberFormat="1" applyFont="1" applyBorder="1" applyAlignment="1">
      <alignment horizontal="right" vertical="center"/>
    </xf>
    <xf numFmtId="0" fontId="2" fillId="0" borderId="40" xfId="0" applyFont="1" applyBorder="1" applyAlignment="1">
      <alignment horizontal="right" vertical="center"/>
    </xf>
    <xf numFmtId="0" fontId="2" fillId="0" borderId="41" xfId="0" applyFont="1" applyBorder="1" applyAlignment="1">
      <alignment horizontal="right" vertical="center"/>
    </xf>
    <xf numFmtId="2" fontId="2" fillId="0" borderId="43" xfId="0" applyNumberFormat="1" applyFont="1" applyBorder="1" applyAlignment="1">
      <alignment horizontal="right" vertical="center"/>
    </xf>
    <xf numFmtId="0" fontId="2" fillId="0" borderId="44" xfId="0" applyFont="1" applyBorder="1" applyAlignment="1">
      <alignment horizontal="right" vertical="center"/>
    </xf>
    <xf numFmtId="2" fontId="2" fillId="0" borderId="41" xfId="0" applyNumberFormat="1" applyFont="1" applyBorder="1" applyAlignment="1">
      <alignment horizontal="right" vertical="center"/>
    </xf>
    <xf numFmtId="2" fontId="2" fillId="0" borderId="45" xfId="0" applyNumberFormat="1" applyFont="1" applyBorder="1" applyAlignment="1">
      <alignment horizontal="right" vertical="center"/>
    </xf>
    <xf numFmtId="2" fontId="2" fillId="0" borderId="46" xfId="0" applyNumberFormat="1" applyFont="1" applyBorder="1" applyAlignment="1">
      <alignment horizontal="right" vertical="center"/>
    </xf>
    <xf numFmtId="2" fontId="2" fillId="0" borderId="44" xfId="0" applyNumberFormat="1" applyFont="1" applyBorder="1" applyAlignment="1">
      <alignment horizontal="right" vertical="center"/>
    </xf>
    <xf numFmtId="0" fontId="0" fillId="0" borderId="0" xfId="0" applyAlignment="1">
      <alignment horizontal="center"/>
    </xf>
    <xf numFmtId="44" fontId="12" fillId="6" borderId="34" xfId="3" applyFont="1" applyFill="1" applyBorder="1" applyAlignment="1">
      <alignment horizontal="right" vertical="center" wrapText="1"/>
    </xf>
    <xf numFmtId="44" fontId="13" fillId="6" borderId="34" xfId="3" applyFont="1" applyFill="1" applyBorder="1" applyAlignment="1">
      <alignment horizontal="right" vertical="center" wrapText="1"/>
    </xf>
    <xf numFmtId="44" fontId="13" fillId="6" borderId="35" xfId="3" applyFont="1" applyFill="1" applyBorder="1" applyAlignment="1">
      <alignment horizontal="right" vertical="center" wrapText="1"/>
    </xf>
    <xf numFmtId="44" fontId="12" fillId="6" borderId="36" xfId="3" applyFont="1" applyFill="1" applyBorder="1" applyAlignment="1">
      <alignment horizontal="right" vertical="center" wrapText="1"/>
    </xf>
    <xf numFmtId="44" fontId="12" fillId="6" borderId="37" xfId="3" applyFont="1" applyFill="1" applyBorder="1" applyAlignment="1">
      <alignment horizontal="right" vertical="center" wrapText="1"/>
    </xf>
    <xf numFmtId="44" fontId="12" fillId="6" borderId="35" xfId="3" applyFont="1" applyFill="1" applyBorder="1" applyAlignment="1">
      <alignment horizontal="right" vertical="center" wrapText="1"/>
    </xf>
    <xf numFmtId="44" fontId="12" fillId="6" borderId="38" xfId="3" applyFont="1" applyFill="1" applyBorder="1" applyAlignment="1">
      <alignment horizontal="right" vertical="center" wrapText="1"/>
    </xf>
    <xf numFmtId="44" fontId="12" fillId="6" borderId="39" xfId="3" applyFont="1" applyFill="1" applyBorder="1" applyAlignment="1">
      <alignment horizontal="right" vertical="center" wrapText="1"/>
    </xf>
    <xf numFmtId="43" fontId="3" fillId="3" borderId="14" xfId="1" applyFont="1" applyFill="1" applyBorder="1" applyAlignment="1">
      <alignment horizontal="center" vertical="center" wrapText="1"/>
    </xf>
    <xf numFmtId="43" fontId="3" fillId="3" borderId="15" xfId="1" applyFont="1" applyFill="1" applyBorder="1" applyAlignment="1">
      <alignment horizontal="center" vertical="center" wrapText="1"/>
    </xf>
    <xf numFmtId="43" fontId="3" fillId="3" borderId="14" xfId="1" applyFont="1" applyFill="1" applyBorder="1" applyAlignment="1">
      <alignment horizontal="center" vertical="center"/>
    </xf>
    <xf numFmtId="43" fontId="3" fillId="3" borderId="15" xfId="1" applyFont="1" applyFill="1" applyBorder="1" applyAlignment="1">
      <alignment horizontal="center" vertical="center"/>
    </xf>
    <xf numFmtId="49" fontId="2" fillId="0" borderId="20" xfId="0" applyNumberFormat="1" applyFont="1" applyBorder="1" applyAlignment="1">
      <alignment horizontal="center" vertical="center"/>
    </xf>
    <xf numFmtId="49" fontId="2" fillId="0" borderId="19" xfId="0" applyNumberFormat="1" applyFont="1" applyBorder="1" applyAlignment="1">
      <alignment horizontal="center" vertical="center"/>
    </xf>
    <xf numFmtId="44" fontId="3" fillId="3" borderId="17" xfId="3" applyFont="1" applyFill="1" applyBorder="1" applyAlignment="1">
      <alignment horizontal="center" vertical="center"/>
    </xf>
    <xf numFmtId="44" fontId="3" fillId="3" borderId="18" xfId="3" applyFont="1" applyFill="1" applyBorder="1" applyAlignment="1">
      <alignment horizontal="center" vertical="center"/>
    </xf>
    <xf numFmtId="43" fontId="2" fillId="0" borderId="7" xfId="1" applyFont="1" applyBorder="1" applyAlignment="1">
      <alignment horizontal="center" vertical="center"/>
    </xf>
    <xf numFmtId="43" fontId="2" fillId="0" borderId="1" xfId="1" applyFont="1" applyBorder="1" applyAlignment="1">
      <alignment horizontal="center" vertical="center"/>
    </xf>
    <xf numFmtId="43" fontId="2" fillId="0" borderId="8" xfId="1" applyFont="1" applyBorder="1" applyAlignment="1">
      <alignment horizontal="center" vertical="center"/>
    </xf>
    <xf numFmtId="43" fontId="4" fillId="0" borderId="12" xfId="1" applyFont="1" applyBorder="1" applyAlignment="1">
      <alignment horizontal="center" vertical="center"/>
    </xf>
    <xf numFmtId="43" fontId="4" fillId="0" borderId="13" xfId="1" applyFont="1" applyBorder="1" applyAlignment="1">
      <alignment horizontal="center" vertical="center"/>
    </xf>
    <xf numFmtId="43" fontId="2" fillId="0" borderId="0" xfId="1" applyFont="1" applyBorder="1" applyAlignment="1">
      <alignment horizontal="center" vertical="center"/>
    </xf>
    <xf numFmtId="49" fontId="3" fillId="3" borderId="10" xfId="0" applyNumberFormat="1" applyFont="1" applyFill="1" applyBorder="1" applyAlignment="1">
      <alignment horizontal="center" vertical="center"/>
    </xf>
    <xf numFmtId="49" fontId="3" fillId="3" borderId="9" xfId="0" applyNumberFormat="1" applyFont="1" applyFill="1" applyBorder="1" applyAlignment="1">
      <alignment horizontal="center" vertical="center"/>
    </xf>
    <xf numFmtId="0" fontId="3" fillId="3" borderId="10" xfId="0" applyFont="1" applyFill="1" applyBorder="1" applyAlignment="1">
      <alignment horizontal="center" vertical="center"/>
    </xf>
    <xf numFmtId="0" fontId="3" fillId="3" borderId="9" xfId="0" applyFont="1" applyFill="1" applyBorder="1" applyAlignment="1">
      <alignment horizontal="center" vertical="center"/>
    </xf>
    <xf numFmtId="43" fontId="3" fillId="3" borderId="10" xfId="1" applyFont="1" applyFill="1" applyBorder="1" applyAlignment="1">
      <alignment horizontal="center" vertical="center"/>
    </xf>
    <xf numFmtId="43" fontId="3" fillId="3" borderId="9" xfId="1" applyFont="1" applyFill="1" applyBorder="1" applyAlignment="1">
      <alignment horizontal="center" vertical="center"/>
    </xf>
    <xf numFmtId="49" fontId="12" fillId="4" borderId="25" xfId="0" applyNumberFormat="1" applyFont="1" applyFill="1" applyBorder="1" applyAlignment="1">
      <alignment horizontal="center" vertical="center"/>
    </xf>
    <xf numFmtId="49" fontId="12" fillId="4" borderId="26" xfId="0" applyNumberFormat="1" applyFont="1" applyFill="1" applyBorder="1" applyAlignment="1">
      <alignment horizontal="center" vertical="center"/>
    </xf>
    <xf numFmtId="49" fontId="12" fillId="4" borderId="27" xfId="0" applyNumberFormat="1" applyFont="1" applyFill="1" applyBorder="1" applyAlignment="1">
      <alignment horizontal="center" vertical="center"/>
    </xf>
    <xf numFmtId="4" fontId="12" fillId="4" borderId="25" xfId="0" applyNumberFormat="1" applyFont="1" applyFill="1" applyBorder="1" applyAlignment="1">
      <alignment horizontal="center" vertical="center"/>
    </xf>
    <xf numFmtId="4" fontId="12" fillId="4" borderId="26" xfId="0" applyNumberFormat="1" applyFont="1" applyFill="1" applyBorder="1" applyAlignment="1">
      <alignment horizontal="center" vertical="center"/>
    </xf>
    <xf numFmtId="4" fontId="12" fillId="4" borderId="27" xfId="0" applyNumberFormat="1" applyFont="1" applyFill="1" applyBorder="1" applyAlignment="1">
      <alignment horizontal="center" vertical="center"/>
    </xf>
    <xf numFmtId="1" fontId="12" fillId="6" borderId="34" xfId="6" applyNumberFormat="1" applyFont="1" applyFill="1" applyBorder="1" applyAlignment="1">
      <alignment horizontal="left" vertical="center" wrapText="1"/>
    </xf>
    <xf numFmtId="0" fontId="3" fillId="0" borderId="40" xfId="0" applyFont="1" applyBorder="1" applyAlignment="1">
      <alignment horizontal="left" vertical="center"/>
    </xf>
    <xf numFmtId="164" fontId="3" fillId="0" borderId="21" xfId="4" applyFont="1" applyBorder="1" applyAlignment="1">
      <alignment horizontal="center" vertical="center"/>
    </xf>
    <xf numFmtId="1" fontId="12" fillId="4" borderId="22" xfId="6" applyNumberFormat="1" applyFont="1" applyFill="1" applyBorder="1" applyAlignment="1">
      <alignment horizontal="center" vertical="center" wrapText="1"/>
    </xf>
    <xf numFmtId="1" fontId="12" fillId="4" borderId="29" xfId="6" applyNumberFormat="1" applyFont="1" applyFill="1" applyBorder="1" applyAlignment="1">
      <alignment horizontal="center" vertical="center" wrapText="1"/>
    </xf>
    <xf numFmtId="0" fontId="12" fillId="4" borderId="23" xfId="0" applyFont="1" applyFill="1" applyBorder="1" applyAlignment="1">
      <alignment horizontal="center" vertical="center" wrapText="1"/>
    </xf>
    <xf numFmtId="0" fontId="12" fillId="4" borderId="30" xfId="0" applyFont="1" applyFill="1" applyBorder="1" applyAlignment="1">
      <alignment horizontal="center" vertical="center" wrapText="1"/>
    </xf>
    <xf numFmtId="166" fontId="12" fillId="4" borderId="14" xfId="6" applyNumberFormat="1" applyFont="1" applyFill="1" applyBorder="1" applyAlignment="1">
      <alignment horizontal="center" vertical="center" wrapText="1"/>
    </xf>
    <xf numFmtId="166" fontId="12" fillId="4" borderId="11" xfId="6" applyNumberFormat="1" applyFont="1" applyFill="1" applyBorder="1" applyAlignment="1">
      <alignment horizontal="center" vertical="center" wrapText="1"/>
    </xf>
    <xf numFmtId="4" fontId="12" fillId="4" borderId="24" xfId="0" applyNumberFormat="1" applyFont="1" applyFill="1" applyBorder="1" applyAlignment="1">
      <alignment horizontal="center" vertical="center"/>
    </xf>
    <xf numFmtId="4" fontId="12" fillId="4" borderId="31" xfId="0" applyNumberFormat="1" applyFont="1" applyFill="1" applyBorder="1" applyAlignment="1">
      <alignment horizontal="center" vertical="center"/>
    </xf>
    <xf numFmtId="164" fontId="3" fillId="0" borderId="0" xfId="4" applyFont="1" applyBorder="1" applyAlignment="1">
      <alignment horizontal="center" vertical="center"/>
    </xf>
  </cellXfs>
  <cellStyles count="9">
    <cellStyle name="Excel Built-in Normal" xfId="7" xr:uid="{43FD3F0F-7012-4235-8500-5367EDCDABF7}"/>
    <cellStyle name="Moeda" xfId="3" builtinId="4"/>
    <cellStyle name="Normal" xfId="0" builtinId="0"/>
    <cellStyle name="Normal 27" xfId="5" xr:uid="{31D299E8-30AC-4F5A-BC5B-30E93B9F8091}"/>
    <cellStyle name="Porcentagem" xfId="2" builtinId="5"/>
    <cellStyle name="Porcentagem 3" xfId="8" xr:uid="{67FD88A3-B9A2-4F38-AD3D-F682A098079F}"/>
    <cellStyle name="Separador de milhares 10" xfId="4" xr:uid="{D29DC9C9-CBD6-4F67-9325-BD07B47F9DDF}"/>
    <cellStyle name="Separador de milhares 5" xfId="6" xr:uid="{2DC90BC5-6F7D-4779-8516-4C152FE0BD01}"/>
    <cellStyle name="Vírgula" xfId="1" builtinId="3"/>
  </cellStyles>
  <dxfs count="271">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41"/>
          <bgColor indexed="31"/>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
      <fill>
        <patternFill patternType="solid">
          <fgColor indexed="26"/>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pt-BR"/>
              <a:t>CRONOGRAMA FÍSICO-FINANCEIRO</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pt-BR"/>
        </a:p>
      </c:txPr>
    </c:title>
    <c:autoTitleDeleted val="0"/>
    <c:plotArea>
      <c:layout>
        <c:manualLayout>
          <c:layoutTarget val="inner"/>
          <c:xMode val="edge"/>
          <c:yMode val="edge"/>
          <c:x val="7.769397023679174E-2"/>
          <c:y val="8.8205997272492911E-2"/>
          <c:w val="0.917469270391987"/>
          <c:h val="0.81636666405233693"/>
        </c:manualLayout>
      </c:layout>
      <c:barChart>
        <c:barDir val="col"/>
        <c:grouping val="stacked"/>
        <c:varyColors val="0"/>
        <c:ser>
          <c:idx val="0"/>
          <c:order val="0"/>
          <c:tx>
            <c:v>MESES</c:v>
          </c:tx>
          <c:spPr>
            <a:pattFill prst="narHorz">
              <a:fgClr>
                <a:schemeClr val="accent4"/>
              </a:fgClr>
              <a:bgClr>
                <a:schemeClr val="accent4">
                  <a:lumMod val="20000"/>
                  <a:lumOff val="80000"/>
                </a:schemeClr>
              </a:bgClr>
            </a:pattFill>
            <a:ln>
              <a:noFill/>
            </a:ln>
            <a:effectLst>
              <a:innerShdw blurRad="114300">
                <a:schemeClr val="accent4"/>
              </a:innerShdw>
            </a:effectLst>
          </c:spPr>
          <c:invertIfNegative val="0"/>
          <c:val>
            <c:numRef>
              <c:f>(Cronograma!$E$33,Cronograma!$H$33,Cronograma!$K$33,Cronograma!$N$33,Cronograma!$Q$33,Cronograma!$T$33,Cronograma!$W$33)</c:f>
              <c:numCache>
                <c:formatCode>_("R$"* #,##0.00_);_("R$"* \(#,##0.00\);_("R$"* "-"??_);_(@_)</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F4D0-427E-9A0A-209BABE1C4DA}"/>
            </c:ext>
          </c:extLst>
        </c:ser>
        <c:dLbls>
          <c:showLegendKey val="0"/>
          <c:showVal val="0"/>
          <c:showCatName val="0"/>
          <c:showSerName val="0"/>
          <c:showPercent val="0"/>
          <c:showBubbleSize val="0"/>
        </c:dLbls>
        <c:gapWidth val="150"/>
        <c:overlap val="100"/>
        <c:axId val="315299711"/>
        <c:axId val="906160095"/>
      </c:barChart>
      <c:catAx>
        <c:axId val="315299711"/>
        <c:scaling>
          <c:orientation val="minMax"/>
        </c:scaling>
        <c:delete val="0"/>
        <c:axPos val="b"/>
        <c:numFmt formatCode="General" sourceLinked="1"/>
        <c:majorTickMark val="none"/>
        <c:minorTickMark val="none"/>
        <c:tickLblPos val="nextTo"/>
        <c:spPr>
          <a:noFill/>
          <a:ln w="19050"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906160095"/>
        <c:crosses val="autoZero"/>
        <c:auto val="1"/>
        <c:lblAlgn val="ctr"/>
        <c:lblOffset val="100"/>
        <c:noMultiLvlLbl val="0"/>
      </c:catAx>
      <c:valAx>
        <c:axId val="906160095"/>
        <c:scaling>
          <c:orientation val="minMax"/>
        </c:scaling>
        <c:delete val="0"/>
        <c:axPos val="l"/>
        <c:majorGridlines>
          <c:spPr>
            <a:ln>
              <a:solidFill>
                <a:schemeClr val="tx1">
                  <a:lumMod val="15000"/>
                  <a:lumOff val="85000"/>
                </a:schemeClr>
              </a:solidFill>
            </a:ln>
            <a:effectLst/>
          </c:spPr>
        </c:majorGridlines>
        <c:title>
          <c:tx>
            <c:rich>
              <a:bodyPr rot="-54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r>
                  <a:rPr lang="pt-BR"/>
                  <a:t>Valores em reais</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title>
        <c:numFmt formatCode="_(&quot;R$&quot;* #,##0.00_);_(&quot;R$&quot;* \(#,##0.00\);_(&quot;R$&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315299711"/>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pt-BR"/>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withinLinear" id="17">
  <a:schemeClr val="accent4"/>
</cs:colorStyle>
</file>

<file path=xl/charts/style1.xml><?xml version="1.0" encoding="utf-8"?>
<cs:chartStyle xmlns:cs="http://schemas.microsoft.com/office/drawing/2012/chartStyle" xmlns:a="http://schemas.openxmlformats.org/drawingml/2006/main" id="299">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narHorz">
        <a:fgClr>
          <a:schemeClr val="phClr"/>
        </a:fgClr>
        <a:bgClr>
          <a:schemeClr val="phClr">
            <a:lumMod val="20000"/>
            <a:lumOff val="80000"/>
          </a:schemeClr>
        </a:bgClr>
      </a:pattFill>
      <a:effectLst>
        <a:innerShdw blurRad="114300">
          <a:schemeClr val="phClr"/>
        </a:innerShdw>
      </a:effectLst>
    </cs:spPr>
  </cs:dataPoint>
  <cs:dataPoint3D>
    <cs:lnRef idx="0">
      <cs:styleClr val="auto"/>
    </cs:lnRef>
    <cs:fillRef idx="0">
      <cs:styleClr val="auto"/>
    </cs:fillRef>
    <cs:effectRef idx="0"/>
    <cs:fontRef idx="minor">
      <a:schemeClr val="tx1"/>
    </cs:fontRef>
    <cs:spPr>
      <a:pattFill prst="ltDnDiag">
        <a:fgClr>
          <a:schemeClr val="phClr"/>
        </a:fgClr>
        <a:bgClr>
          <a:schemeClr val="phClr">
            <a:lumMod val="20000"/>
            <a:lumOff val="80000"/>
          </a:schemeClr>
        </a:bgClr>
      </a:pattFill>
      <a:ln>
        <a:solidFill>
          <a:schemeClr val="phClr"/>
        </a:solidFill>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spPr>
      <a:ln w="19050" cap="flat" cmpd="sng" algn="ctr">
        <a:solidFill>
          <a:schemeClr val="tx1">
            <a:lumMod val="25000"/>
            <a:lumOff val="75000"/>
          </a:schemeClr>
        </a:solidFill>
        <a:round/>
      </a:ln>
    </cs:spPr>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2.png"/><Relationship Id="rId1" Type="http://schemas.openxmlformats.org/officeDocument/2006/relationships/image" Target="../media/image3.png"/><Relationship Id="rId4"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161926</xdr:colOff>
      <xdr:row>2</xdr:row>
      <xdr:rowOff>38100</xdr:rowOff>
    </xdr:from>
    <xdr:to>
      <xdr:col>5</xdr:col>
      <xdr:colOff>666750</xdr:colOff>
      <xdr:row>5</xdr:row>
      <xdr:rowOff>19050</xdr:rowOff>
    </xdr:to>
    <xdr:pic>
      <xdr:nvPicPr>
        <xdr:cNvPr id="2" name="Picture 19">
          <a:extLst>
            <a:ext uri="{FF2B5EF4-FFF2-40B4-BE49-F238E27FC236}">
              <a16:creationId xmlns:a16="http://schemas.microsoft.com/office/drawing/2014/main" id="{D2DEBF5F-9937-40D3-A6E1-FE593A29A8D9}"/>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0057" r="20540"/>
        <a:stretch/>
      </xdr:blipFill>
      <xdr:spPr bwMode="auto">
        <a:xfrm>
          <a:off x="8143876" y="438150"/>
          <a:ext cx="504824" cy="447675"/>
        </a:xfrm>
        <a:prstGeom prst="rect">
          <a:avLst/>
        </a:prstGeom>
        <a:ln w="3175">
          <a:solidFill>
            <a:sysClr val="windowText" lastClr="000000"/>
          </a:solidFill>
        </a:ln>
        <a:extLst>
          <a:ext uri="{53640926-AAD7-44D8-BBD7-CCE9431645EC}">
            <a14:shadowObscured xmlns:a14="http://schemas.microsoft.com/office/drawing/2010/main"/>
          </a:ext>
        </a:extLst>
      </xdr:spPr>
    </xdr:pic>
    <xdr:clientData/>
  </xdr:twoCellAnchor>
  <xdr:twoCellAnchor editAs="oneCell">
    <xdr:from>
      <xdr:col>3</xdr:col>
      <xdr:colOff>504825</xdr:colOff>
      <xdr:row>2</xdr:row>
      <xdr:rowOff>38100</xdr:rowOff>
    </xdr:from>
    <xdr:to>
      <xdr:col>5</xdr:col>
      <xdr:colOff>10258</xdr:colOff>
      <xdr:row>5</xdr:row>
      <xdr:rowOff>38100</xdr:rowOff>
    </xdr:to>
    <xdr:pic>
      <xdr:nvPicPr>
        <xdr:cNvPr id="3" name="Picture 20">
          <a:extLst>
            <a:ext uri="{FF2B5EF4-FFF2-40B4-BE49-F238E27FC236}">
              <a16:creationId xmlns:a16="http://schemas.microsoft.com/office/drawing/2014/main" id="{022BF935-0CF1-48FA-9A1E-224AA77262B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828" r="6291"/>
        <a:stretch/>
      </xdr:blipFill>
      <xdr:spPr bwMode="auto">
        <a:xfrm>
          <a:off x="7200900" y="438150"/>
          <a:ext cx="791308" cy="466725"/>
        </a:xfrm>
        <a:prstGeom prst="rect">
          <a:avLst/>
        </a:prstGeom>
        <a:ln>
          <a:solidFill>
            <a:sysClr val="windowText" lastClr="000000"/>
          </a:solidFill>
        </a:ln>
        <a:extLst>
          <a:ext uri="{53640926-AAD7-44D8-BBD7-CCE9431645EC}">
            <a14:shadowObscured xmlns:a14="http://schemas.microsoft.com/office/drawing/2010/main"/>
          </a:ext>
        </a:extLst>
      </xdr:spPr>
    </xdr:pic>
    <xdr:clientData/>
  </xdr:twoCellAnchor>
  <xdr:twoCellAnchor editAs="oneCell">
    <xdr:from>
      <xdr:col>2</xdr:col>
      <xdr:colOff>190500</xdr:colOff>
      <xdr:row>2</xdr:row>
      <xdr:rowOff>28576</xdr:rowOff>
    </xdr:from>
    <xdr:to>
      <xdr:col>3</xdr:col>
      <xdr:colOff>314325</xdr:colOff>
      <xdr:row>5</xdr:row>
      <xdr:rowOff>19051</xdr:rowOff>
    </xdr:to>
    <xdr:pic>
      <xdr:nvPicPr>
        <xdr:cNvPr id="4" name="Picture 21">
          <a:extLst>
            <a:ext uri="{FF2B5EF4-FFF2-40B4-BE49-F238E27FC236}">
              <a16:creationId xmlns:a16="http://schemas.microsoft.com/office/drawing/2014/main" id="{7748556B-0A76-433B-840C-C54A55DF841B}"/>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05575" y="428626"/>
          <a:ext cx="504825" cy="457200"/>
        </a:xfrm>
        <a:prstGeom prst="rect">
          <a:avLst/>
        </a:prstGeom>
        <a:ln>
          <a:solidFill>
            <a:sysClr val="windowText" lastClr="000000"/>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19050</xdr:rowOff>
    </xdr:from>
    <xdr:to>
      <xdr:col>1</xdr:col>
      <xdr:colOff>180975</xdr:colOff>
      <xdr:row>2</xdr:row>
      <xdr:rowOff>342900</xdr:rowOff>
    </xdr:to>
    <xdr:pic>
      <xdr:nvPicPr>
        <xdr:cNvPr id="2" name="Picture 21">
          <a:extLst>
            <a:ext uri="{FF2B5EF4-FFF2-40B4-BE49-F238E27FC236}">
              <a16:creationId xmlns:a16="http://schemas.microsoft.com/office/drawing/2014/main" id="{24296A03-2A38-4A3C-8B2F-42BC83384AD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266700"/>
          <a:ext cx="504825" cy="457200"/>
        </a:xfrm>
        <a:prstGeom prst="rect">
          <a:avLst/>
        </a:prstGeom>
        <a:ln>
          <a:solidFill>
            <a:sysClr val="windowText" lastClr="000000"/>
          </a:solidFill>
        </a:ln>
      </xdr:spPr>
    </xdr:pic>
    <xdr:clientData/>
  </xdr:twoCellAnchor>
  <xdr:twoCellAnchor editAs="oneCell">
    <xdr:from>
      <xdr:col>1</xdr:col>
      <xdr:colOff>352425</xdr:colOff>
      <xdr:row>1</xdr:row>
      <xdr:rowOff>28575</xdr:rowOff>
    </xdr:from>
    <xdr:to>
      <xdr:col>1</xdr:col>
      <xdr:colOff>1143000</xdr:colOff>
      <xdr:row>2</xdr:row>
      <xdr:rowOff>361950</xdr:rowOff>
    </xdr:to>
    <xdr:pic>
      <xdr:nvPicPr>
        <xdr:cNvPr id="3" name="Picture 20">
          <a:extLst>
            <a:ext uri="{FF2B5EF4-FFF2-40B4-BE49-F238E27FC236}">
              <a16:creationId xmlns:a16="http://schemas.microsoft.com/office/drawing/2014/main" id="{AEE63D92-CF22-4442-8A10-4A45E3588E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828" r="6291"/>
        <a:stretch/>
      </xdr:blipFill>
      <xdr:spPr bwMode="auto">
        <a:xfrm>
          <a:off x="752475" y="276225"/>
          <a:ext cx="790575" cy="466725"/>
        </a:xfrm>
        <a:prstGeom prst="rect">
          <a:avLst/>
        </a:prstGeom>
        <a:ln>
          <a:solidFill>
            <a:sysClr val="windowText" lastClr="000000"/>
          </a:solidFill>
        </a:ln>
        <a:extLst>
          <a:ext uri="{53640926-AAD7-44D8-BBD7-CCE9431645EC}">
            <a14:shadowObscured xmlns:a14="http://schemas.microsoft.com/office/drawing/2010/main"/>
          </a:ext>
        </a:extLst>
      </xdr:spPr>
    </xdr:pic>
    <xdr:clientData/>
  </xdr:twoCellAnchor>
  <xdr:twoCellAnchor editAs="oneCell">
    <xdr:from>
      <xdr:col>1</xdr:col>
      <xdr:colOff>1333500</xdr:colOff>
      <xdr:row>1</xdr:row>
      <xdr:rowOff>19050</xdr:rowOff>
    </xdr:from>
    <xdr:to>
      <xdr:col>1</xdr:col>
      <xdr:colOff>1838324</xdr:colOff>
      <xdr:row>2</xdr:row>
      <xdr:rowOff>333375</xdr:rowOff>
    </xdr:to>
    <xdr:pic>
      <xdr:nvPicPr>
        <xdr:cNvPr id="4" name="Picture 19">
          <a:extLst>
            <a:ext uri="{FF2B5EF4-FFF2-40B4-BE49-F238E27FC236}">
              <a16:creationId xmlns:a16="http://schemas.microsoft.com/office/drawing/2014/main" id="{D5748752-0DE5-417B-80D3-F49F33E926FF}"/>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20057" r="20540"/>
        <a:stretch/>
      </xdr:blipFill>
      <xdr:spPr bwMode="auto">
        <a:xfrm>
          <a:off x="1733550" y="266700"/>
          <a:ext cx="504824" cy="447675"/>
        </a:xfrm>
        <a:prstGeom prst="rect">
          <a:avLst/>
        </a:prstGeom>
        <a:ln w="3175">
          <a:solidFill>
            <a:sysClr val="windowText" lastClr="000000"/>
          </a:solidFill>
        </a:ln>
        <a:extLst>
          <a:ext uri="{53640926-AAD7-44D8-BBD7-CCE9431645EC}">
            <a14:shadowObscured xmlns:a14="http://schemas.microsoft.com/office/drawing/2010/main"/>
          </a:ext>
        </a:extLst>
      </xdr:spPr>
    </xdr:pic>
    <xdr:clientData/>
  </xdr:twoCellAnchor>
  <xdr:twoCellAnchor>
    <xdr:from>
      <xdr:col>1</xdr:col>
      <xdr:colOff>266700</xdr:colOff>
      <xdr:row>37</xdr:row>
      <xdr:rowOff>166686</xdr:rowOff>
    </xdr:from>
    <xdr:to>
      <xdr:col>23</xdr:col>
      <xdr:colOff>352425</xdr:colOff>
      <xdr:row>69</xdr:row>
      <xdr:rowOff>114300</xdr:rowOff>
    </xdr:to>
    <xdr:graphicFrame macro="">
      <xdr:nvGraphicFramePr>
        <xdr:cNvPr id="7" name="Gráfico 6">
          <a:extLst>
            <a:ext uri="{FF2B5EF4-FFF2-40B4-BE49-F238E27FC236}">
              <a16:creationId xmlns:a16="http://schemas.microsoft.com/office/drawing/2014/main" id="{2A6EA444-0761-C71E-6F45-F029A890235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696E5-0471-49B0-B466-0FE377CA1ECB}">
  <sheetPr>
    <pageSetUpPr fitToPage="1"/>
  </sheetPr>
  <dimension ref="A1:J159"/>
  <sheetViews>
    <sheetView zoomScale="130" zoomScaleNormal="130" workbookViewId="0">
      <selection activeCell="A2" sqref="A2"/>
    </sheetView>
  </sheetViews>
  <sheetFormatPr defaultColWidth="9.109375" defaultRowHeight="10.199999999999999" outlineLevelRow="2" x14ac:dyDescent="0.3"/>
  <cols>
    <col min="1" max="1" width="9" style="6" customWidth="1"/>
    <col min="2" max="2" width="85.6640625" style="3" customWidth="1"/>
    <col min="3" max="3" width="5.6640625" style="7" customWidth="1"/>
    <col min="4" max="4" width="9.6640625" style="8" customWidth="1"/>
    <col min="5" max="5" width="9.5546875" style="8" customWidth="1"/>
    <col min="6" max="6" width="12" style="8" customWidth="1"/>
    <col min="7" max="7" width="9.5546875" style="8" customWidth="1"/>
    <col min="8" max="8" width="12" style="8" customWidth="1"/>
    <col min="9" max="9" width="9.109375" style="7"/>
    <col min="10" max="16384" width="9.109375" style="3"/>
  </cols>
  <sheetData>
    <row r="1" spans="1:10" ht="10.8" thickBot="1" x14ac:dyDescent="0.35"/>
    <row r="2" spans="1:10" ht="20.100000000000001" customHeight="1" x14ac:dyDescent="0.3">
      <c r="A2" s="46" t="s">
        <v>313</v>
      </c>
      <c r="B2" s="47"/>
      <c r="C2" s="47"/>
      <c r="D2" s="47"/>
      <c r="E2" s="47"/>
      <c r="F2" s="48"/>
      <c r="G2" s="47"/>
      <c r="H2" s="48"/>
    </row>
    <row r="3" spans="1:10" ht="6.75" customHeight="1" x14ac:dyDescent="0.3">
      <c r="A3" s="9"/>
      <c r="C3" s="3"/>
      <c r="D3" s="3"/>
      <c r="E3" s="3"/>
      <c r="F3" s="10"/>
      <c r="G3" s="3"/>
      <c r="H3" s="10"/>
    </row>
    <row r="4" spans="1:10" ht="15" customHeight="1" x14ac:dyDescent="0.3">
      <c r="A4" s="50" t="s">
        <v>11</v>
      </c>
      <c r="B4" s="49" t="s">
        <v>99</v>
      </c>
      <c r="C4" s="49"/>
      <c r="D4" s="49"/>
      <c r="E4" s="49"/>
      <c r="F4" s="11"/>
      <c r="G4" s="49"/>
      <c r="H4" s="11"/>
    </row>
    <row r="5" spans="1:10" ht="15" customHeight="1" x14ac:dyDescent="0.3">
      <c r="A5" s="50" t="s">
        <v>12</v>
      </c>
      <c r="B5" s="8" t="s">
        <v>7</v>
      </c>
      <c r="C5" s="8"/>
      <c r="F5" s="12"/>
      <c r="H5" s="12"/>
    </row>
    <row r="6" spans="1:10" ht="6" customHeight="1" thickBot="1" x14ac:dyDescent="0.35">
      <c r="A6" s="129"/>
      <c r="B6" s="130"/>
      <c r="C6" s="130"/>
      <c r="D6" s="130"/>
      <c r="E6" s="130"/>
      <c r="F6" s="131"/>
      <c r="G6" s="43"/>
      <c r="H6" s="43"/>
    </row>
    <row r="7" spans="1:10" ht="6" customHeight="1" x14ac:dyDescent="0.3">
      <c r="A7" s="13"/>
      <c r="B7" s="43"/>
      <c r="C7" s="43"/>
      <c r="D7" s="43"/>
      <c r="E7" s="43"/>
      <c r="F7" s="43"/>
      <c r="G7" s="43"/>
      <c r="H7" s="43"/>
    </row>
    <row r="8" spans="1:10" ht="15" customHeight="1" thickBot="1" x14ac:dyDescent="0.35">
      <c r="A8" s="132" t="s">
        <v>312</v>
      </c>
      <c r="B8" s="133"/>
      <c r="C8" s="14" t="s">
        <v>13</v>
      </c>
      <c r="D8" s="15">
        <v>0.25</v>
      </c>
      <c r="E8" s="14" t="s">
        <v>14</v>
      </c>
      <c r="F8" s="32"/>
      <c r="G8" s="14"/>
      <c r="H8" s="32"/>
    </row>
    <row r="9" spans="1:10" ht="6" customHeight="1" thickTop="1" x14ac:dyDescent="0.3">
      <c r="A9" s="134"/>
      <c r="B9" s="134"/>
      <c r="C9" s="134"/>
      <c r="D9" s="134"/>
      <c r="E9" s="134"/>
      <c r="F9" s="134"/>
      <c r="G9" s="43"/>
      <c r="H9" s="43"/>
    </row>
    <row r="10" spans="1:10" ht="11.25" customHeight="1" x14ac:dyDescent="0.3">
      <c r="A10" s="135" t="s">
        <v>15</v>
      </c>
      <c r="B10" s="137" t="s">
        <v>16</v>
      </c>
      <c r="C10" s="137" t="s">
        <v>4</v>
      </c>
      <c r="D10" s="139" t="s">
        <v>5</v>
      </c>
      <c r="E10" s="121" t="s">
        <v>272</v>
      </c>
      <c r="F10" s="123" t="s">
        <v>6</v>
      </c>
      <c r="G10" s="121" t="s">
        <v>273</v>
      </c>
      <c r="H10" s="123" t="s">
        <v>6</v>
      </c>
      <c r="J10" s="35"/>
    </row>
    <row r="11" spans="1:10" s="4" customFormat="1" ht="11.25" customHeight="1" thickBot="1" x14ac:dyDescent="0.35">
      <c r="A11" s="136"/>
      <c r="B11" s="138"/>
      <c r="C11" s="138"/>
      <c r="D11" s="140"/>
      <c r="E11" s="122"/>
      <c r="F11" s="124"/>
      <c r="G11" s="122"/>
      <c r="H11" s="124"/>
    </row>
    <row r="12" spans="1:10" ht="6" customHeight="1" thickTop="1" x14ac:dyDescent="0.3"/>
    <row r="13" spans="1:10" s="5" customFormat="1" x14ac:dyDescent="0.3">
      <c r="A13" s="51" t="s">
        <v>17</v>
      </c>
      <c r="B13" s="16" t="s">
        <v>18</v>
      </c>
      <c r="C13" s="17"/>
      <c r="D13" s="18"/>
      <c r="E13" s="19"/>
      <c r="F13" s="19"/>
      <c r="G13" s="19"/>
      <c r="H13" s="19"/>
      <c r="I13" s="4"/>
    </row>
    <row r="14" spans="1:10" ht="40.799999999999997" outlineLevel="1" x14ac:dyDescent="0.3">
      <c r="A14" s="52" t="s">
        <v>19</v>
      </c>
      <c r="B14" s="53" t="s">
        <v>221</v>
      </c>
      <c r="C14" s="20" t="s">
        <v>0</v>
      </c>
      <c r="D14" s="21">
        <v>36.299999999999997</v>
      </c>
      <c r="E14" s="22"/>
      <c r="F14" s="22"/>
      <c r="G14" s="22"/>
      <c r="H14" s="22"/>
    </row>
    <row r="15" spans="1:10" outlineLevel="1" x14ac:dyDescent="0.3">
      <c r="A15" s="52" t="s">
        <v>42</v>
      </c>
      <c r="B15" s="54" t="s">
        <v>101</v>
      </c>
      <c r="C15" s="20" t="s">
        <v>0</v>
      </c>
      <c r="D15" s="21">
        <v>750</v>
      </c>
      <c r="E15" s="22"/>
      <c r="F15" s="22"/>
      <c r="G15" s="22"/>
      <c r="H15" s="22"/>
    </row>
    <row r="16" spans="1:10" outlineLevel="1" x14ac:dyDescent="0.3">
      <c r="A16" s="52"/>
      <c r="B16" s="23"/>
      <c r="C16" s="20"/>
      <c r="D16" s="21"/>
      <c r="E16" s="22"/>
      <c r="F16" s="22"/>
      <c r="G16" s="22"/>
      <c r="H16" s="22"/>
    </row>
    <row r="17" spans="1:8" x14ac:dyDescent="0.3">
      <c r="A17" s="51" t="s">
        <v>20</v>
      </c>
      <c r="B17" s="55" t="s">
        <v>41</v>
      </c>
      <c r="C17" s="20"/>
      <c r="D17" s="21"/>
      <c r="E17" s="22"/>
      <c r="F17" s="19"/>
      <c r="G17" s="22"/>
      <c r="H17" s="19"/>
    </row>
    <row r="18" spans="1:8" outlineLevel="1" x14ac:dyDescent="0.3">
      <c r="A18" s="52" t="s">
        <v>21</v>
      </c>
      <c r="B18" s="39" t="s">
        <v>100</v>
      </c>
      <c r="C18" s="20" t="s">
        <v>0</v>
      </c>
      <c r="D18" s="21">
        <v>264.25</v>
      </c>
      <c r="E18" s="22"/>
      <c r="F18" s="22"/>
      <c r="G18" s="22"/>
      <c r="H18" s="22"/>
    </row>
    <row r="19" spans="1:8" ht="22.5" customHeight="1" outlineLevel="1" x14ac:dyDescent="0.3">
      <c r="A19" s="52" t="s">
        <v>104</v>
      </c>
      <c r="B19" s="44" t="s">
        <v>217</v>
      </c>
      <c r="C19" s="20" t="s">
        <v>0</v>
      </c>
      <c r="D19" s="21">
        <v>264.25</v>
      </c>
      <c r="E19" s="22"/>
      <c r="F19" s="22"/>
      <c r="G19" s="22"/>
      <c r="H19" s="22"/>
    </row>
    <row r="20" spans="1:8" ht="20.399999999999999" outlineLevel="1" x14ac:dyDescent="0.3">
      <c r="A20" s="52" t="s">
        <v>22</v>
      </c>
      <c r="B20" s="34" t="s">
        <v>218</v>
      </c>
      <c r="C20" s="20" t="s">
        <v>3</v>
      </c>
      <c r="D20" s="21">
        <v>67.459999999999994</v>
      </c>
      <c r="E20" s="22"/>
      <c r="F20" s="22"/>
      <c r="G20" s="22"/>
      <c r="H20" s="22"/>
    </row>
    <row r="21" spans="1:8" outlineLevel="1" x14ac:dyDescent="0.3">
      <c r="A21" s="52" t="s">
        <v>23</v>
      </c>
      <c r="B21" s="44" t="s">
        <v>9</v>
      </c>
      <c r="C21" s="20" t="s">
        <v>0</v>
      </c>
      <c r="D21" s="21">
        <v>132.24</v>
      </c>
      <c r="E21" s="22"/>
      <c r="F21" s="22"/>
      <c r="G21" s="22"/>
      <c r="H21" s="22"/>
    </row>
    <row r="22" spans="1:8" outlineLevel="1" x14ac:dyDescent="0.2">
      <c r="A22" s="52" t="s">
        <v>24</v>
      </c>
      <c r="B22" s="45" t="s">
        <v>102</v>
      </c>
      <c r="C22" s="20" t="s">
        <v>3</v>
      </c>
      <c r="D22" s="21">
        <v>4.9000000000000004</v>
      </c>
      <c r="E22" s="22"/>
      <c r="F22" s="22"/>
      <c r="G22" s="22"/>
      <c r="H22" s="22"/>
    </row>
    <row r="23" spans="1:8" ht="20.399999999999999" outlineLevel="1" x14ac:dyDescent="0.3">
      <c r="A23" s="52" t="s">
        <v>25</v>
      </c>
      <c r="B23" s="36" t="s">
        <v>219</v>
      </c>
      <c r="C23" s="20" t="s">
        <v>3</v>
      </c>
      <c r="D23" s="21">
        <v>22.800000000000004</v>
      </c>
      <c r="E23" s="22"/>
      <c r="F23" s="22"/>
      <c r="G23" s="22"/>
      <c r="H23" s="22"/>
    </row>
    <row r="24" spans="1:8" ht="20.399999999999999" outlineLevel="1" x14ac:dyDescent="0.3">
      <c r="A24" s="52" t="s">
        <v>26</v>
      </c>
      <c r="B24" s="36" t="s">
        <v>220</v>
      </c>
      <c r="C24" s="20" t="s">
        <v>3</v>
      </c>
      <c r="D24" s="21">
        <v>22.800000000000004</v>
      </c>
      <c r="E24" s="22"/>
      <c r="F24" s="22"/>
      <c r="G24" s="22"/>
      <c r="H24" s="22"/>
    </row>
    <row r="25" spans="1:8" outlineLevel="1" x14ac:dyDescent="0.3">
      <c r="A25" s="52" t="s">
        <v>27</v>
      </c>
      <c r="B25" s="36" t="s">
        <v>151</v>
      </c>
      <c r="C25" s="20" t="s">
        <v>3</v>
      </c>
      <c r="D25" s="21">
        <v>22.800000000000004</v>
      </c>
      <c r="E25" s="22"/>
      <c r="F25" s="22"/>
      <c r="G25" s="22"/>
      <c r="H25" s="22"/>
    </row>
    <row r="26" spans="1:8" outlineLevel="1" x14ac:dyDescent="0.3">
      <c r="A26" s="52" t="s">
        <v>28</v>
      </c>
      <c r="B26" s="36" t="s">
        <v>152</v>
      </c>
      <c r="C26" s="20" t="s">
        <v>103</v>
      </c>
      <c r="D26" s="21">
        <v>136.80000000000001</v>
      </c>
      <c r="E26" s="22"/>
      <c r="F26" s="22"/>
      <c r="G26" s="22"/>
      <c r="H26" s="22"/>
    </row>
    <row r="27" spans="1:8" outlineLevel="1" x14ac:dyDescent="0.3">
      <c r="A27" s="52" t="s">
        <v>157</v>
      </c>
      <c r="B27" s="36" t="s">
        <v>153</v>
      </c>
      <c r="C27" s="20" t="s">
        <v>10</v>
      </c>
      <c r="D27" s="21">
        <v>429</v>
      </c>
      <c r="E27" s="22"/>
      <c r="F27" s="22"/>
      <c r="G27" s="22"/>
      <c r="H27" s="22"/>
    </row>
    <row r="28" spans="1:8" outlineLevel="1" x14ac:dyDescent="0.3">
      <c r="A28" s="52" t="s">
        <v>158</v>
      </c>
      <c r="B28" s="36" t="s">
        <v>154</v>
      </c>
      <c r="C28" s="20" t="s">
        <v>10</v>
      </c>
      <c r="D28" s="21">
        <v>446</v>
      </c>
      <c r="E28" s="22"/>
      <c r="F28" s="22"/>
      <c r="G28" s="22"/>
      <c r="H28" s="22"/>
    </row>
    <row r="29" spans="1:8" outlineLevel="1" x14ac:dyDescent="0.3">
      <c r="A29" s="52" t="s">
        <v>159</v>
      </c>
      <c r="B29" s="36" t="s">
        <v>155</v>
      </c>
      <c r="C29" s="20" t="s">
        <v>10</v>
      </c>
      <c r="D29" s="21">
        <v>284</v>
      </c>
      <c r="E29" s="22"/>
      <c r="F29" s="22"/>
      <c r="G29" s="22"/>
      <c r="H29" s="22"/>
    </row>
    <row r="30" spans="1:8" outlineLevel="1" x14ac:dyDescent="0.3">
      <c r="A30" s="52" t="s">
        <v>160</v>
      </c>
      <c r="B30" s="36" t="s">
        <v>156</v>
      </c>
      <c r="C30" s="20" t="s">
        <v>10</v>
      </c>
      <c r="D30" s="21">
        <v>328</v>
      </c>
      <c r="E30" s="22"/>
      <c r="F30" s="22"/>
      <c r="G30" s="22"/>
      <c r="H30" s="22"/>
    </row>
    <row r="31" spans="1:8" outlineLevel="1" x14ac:dyDescent="0.3">
      <c r="A31" s="52" t="s">
        <v>162</v>
      </c>
      <c r="B31" s="36" t="s">
        <v>161</v>
      </c>
      <c r="C31" s="20" t="s">
        <v>10</v>
      </c>
      <c r="D31" s="21">
        <v>1487</v>
      </c>
      <c r="E31" s="22"/>
      <c r="F31" s="22"/>
      <c r="G31" s="22"/>
      <c r="H31" s="22"/>
    </row>
    <row r="32" spans="1:8" outlineLevel="1" x14ac:dyDescent="0.3">
      <c r="A32" s="52" t="s">
        <v>167</v>
      </c>
      <c r="B32" s="37" t="s">
        <v>163</v>
      </c>
      <c r="C32" s="20" t="s">
        <v>0</v>
      </c>
      <c r="D32" s="21">
        <v>134.80000000000001</v>
      </c>
      <c r="E32" s="22"/>
      <c r="F32" s="22"/>
      <c r="G32" s="22"/>
      <c r="H32" s="22"/>
    </row>
    <row r="33" spans="1:9" outlineLevel="1" x14ac:dyDescent="0.3">
      <c r="A33" s="52" t="s">
        <v>168</v>
      </c>
      <c r="B33" s="37" t="s">
        <v>164</v>
      </c>
      <c r="C33" s="20" t="s">
        <v>0</v>
      </c>
      <c r="D33" s="21">
        <v>24.2</v>
      </c>
      <c r="E33" s="22"/>
      <c r="F33" s="22"/>
      <c r="G33" s="22"/>
      <c r="H33" s="22"/>
    </row>
    <row r="34" spans="1:9" outlineLevel="1" x14ac:dyDescent="0.3">
      <c r="A34" s="52" t="s">
        <v>169</v>
      </c>
      <c r="B34" s="37" t="s">
        <v>165</v>
      </c>
      <c r="C34" s="20" t="s">
        <v>0</v>
      </c>
      <c r="D34" s="21">
        <v>75.73</v>
      </c>
      <c r="E34" s="22"/>
      <c r="F34" s="22"/>
      <c r="G34" s="22"/>
      <c r="H34" s="22"/>
    </row>
    <row r="35" spans="1:9" outlineLevel="1" x14ac:dyDescent="0.3">
      <c r="A35" s="52" t="s">
        <v>170</v>
      </c>
      <c r="B35" s="37" t="s">
        <v>166</v>
      </c>
      <c r="C35" s="20" t="s">
        <v>3</v>
      </c>
      <c r="D35" s="21">
        <v>34.919999999999987</v>
      </c>
      <c r="E35" s="22"/>
      <c r="F35" s="22"/>
      <c r="G35" s="22"/>
      <c r="H35" s="22"/>
    </row>
    <row r="36" spans="1:9" outlineLevel="2" x14ac:dyDescent="0.3">
      <c r="A36" s="52"/>
      <c r="B36" s="38"/>
      <c r="C36" s="20"/>
      <c r="D36" s="21"/>
      <c r="E36" s="22"/>
      <c r="F36" s="22"/>
      <c r="G36" s="22"/>
      <c r="H36" s="22"/>
    </row>
    <row r="37" spans="1:9" x14ac:dyDescent="0.3">
      <c r="A37" s="51" t="s">
        <v>29</v>
      </c>
      <c r="B37" s="16" t="s">
        <v>43</v>
      </c>
      <c r="C37" s="17"/>
      <c r="D37" s="18"/>
      <c r="E37" s="19"/>
      <c r="F37" s="19"/>
      <c r="G37" s="19"/>
      <c r="H37" s="19"/>
    </row>
    <row r="38" spans="1:9" outlineLevel="1" x14ac:dyDescent="0.3">
      <c r="A38" s="52" t="s">
        <v>30</v>
      </c>
      <c r="B38" s="39" t="s">
        <v>105</v>
      </c>
      <c r="C38" s="20" t="s">
        <v>3</v>
      </c>
      <c r="D38" s="21">
        <v>6.03</v>
      </c>
      <c r="E38" s="22"/>
      <c r="F38" s="22"/>
      <c r="G38" s="22"/>
      <c r="H38" s="22"/>
    </row>
    <row r="39" spans="1:9" outlineLevel="1" x14ac:dyDescent="0.3">
      <c r="A39" s="52" t="s">
        <v>31</v>
      </c>
      <c r="B39" s="40" t="s">
        <v>106</v>
      </c>
      <c r="C39" s="20" t="s">
        <v>10</v>
      </c>
      <c r="D39" s="21">
        <v>5193</v>
      </c>
      <c r="E39" s="22"/>
      <c r="F39" s="22"/>
      <c r="G39" s="22"/>
      <c r="H39" s="22"/>
    </row>
    <row r="40" spans="1:9" outlineLevel="1" x14ac:dyDescent="0.3">
      <c r="A40" s="52" t="s">
        <v>32</v>
      </c>
      <c r="B40" s="40" t="s">
        <v>107</v>
      </c>
      <c r="C40" s="20" t="s">
        <v>10</v>
      </c>
      <c r="D40" s="21">
        <v>5193</v>
      </c>
      <c r="E40" s="22"/>
      <c r="F40" s="22"/>
      <c r="G40" s="22"/>
      <c r="H40" s="22"/>
    </row>
    <row r="41" spans="1:9" outlineLevel="1" x14ac:dyDescent="0.3">
      <c r="A41" s="52"/>
      <c r="B41" s="24"/>
      <c r="C41" s="20"/>
      <c r="D41" s="21"/>
      <c r="E41" s="22"/>
      <c r="F41" s="22"/>
      <c r="G41" s="22"/>
      <c r="H41" s="22"/>
    </row>
    <row r="42" spans="1:9" s="5" customFormat="1" x14ac:dyDescent="0.3">
      <c r="A42" s="51" t="s">
        <v>33</v>
      </c>
      <c r="B42" s="16" t="s">
        <v>44</v>
      </c>
      <c r="C42" s="17"/>
      <c r="D42" s="18"/>
      <c r="E42" s="19"/>
      <c r="F42" s="19"/>
      <c r="G42" s="19"/>
      <c r="H42" s="19"/>
      <c r="I42" s="4"/>
    </row>
    <row r="43" spans="1:9" outlineLevel="1" x14ac:dyDescent="0.3">
      <c r="A43" s="52" t="s">
        <v>34</v>
      </c>
      <c r="B43" s="39" t="s">
        <v>173</v>
      </c>
      <c r="C43" s="20" t="s">
        <v>0</v>
      </c>
      <c r="D43" s="21">
        <v>227.66000000000003</v>
      </c>
      <c r="E43" s="22"/>
      <c r="F43" s="22"/>
      <c r="G43" s="22"/>
      <c r="H43" s="22"/>
    </row>
    <row r="44" spans="1:9" outlineLevel="1" x14ac:dyDescent="0.3">
      <c r="A44" s="52" t="s">
        <v>35</v>
      </c>
      <c r="B44" s="39" t="s">
        <v>240</v>
      </c>
      <c r="C44" s="20" t="s">
        <v>0</v>
      </c>
      <c r="D44" s="21">
        <v>9.65</v>
      </c>
      <c r="E44" s="22"/>
      <c r="F44" s="22"/>
      <c r="G44" s="22"/>
      <c r="H44" s="22"/>
    </row>
    <row r="45" spans="1:9" outlineLevel="1" x14ac:dyDescent="0.3">
      <c r="A45" s="52" t="s">
        <v>171</v>
      </c>
      <c r="B45" s="37" t="s">
        <v>174</v>
      </c>
      <c r="C45" s="20" t="s">
        <v>0</v>
      </c>
      <c r="D45" s="21">
        <v>11.76</v>
      </c>
      <c r="E45" s="22"/>
      <c r="F45" s="22"/>
      <c r="G45" s="22"/>
      <c r="H45" s="22"/>
    </row>
    <row r="46" spans="1:9" outlineLevel="1" x14ac:dyDescent="0.3">
      <c r="A46" s="52" t="s">
        <v>172</v>
      </c>
      <c r="B46" s="37" t="s">
        <v>175</v>
      </c>
      <c r="C46" s="20" t="s">
        <v>0</v>
      </c>
      <c r="D46" s="21">
        <v>41.13</v>
      </c>
      <c r="E46" s="22"/>
      <c r="F46" s="22"/>
      <c r="G46" s="22"/>
      <c r="H46" s="22"/>
    </row>
    <row r="47" spans="1:9" outlineLevel="1" x14ac:dyDescent="0.3">
      <c r="A47" s="52" t="s">
        <v>239</v>
      </c>
      <c r="B47" s="37" t="s">
        <v>176</v>
      </c>
      <c r="C47" s="20" t="s">
        <v>1</v>
      </c>
      <c r="D47" s="21">
        <v>125.2</v>
      </c>
      <c r="E47" s="22"/>
      <c r="F47" s="22"/>
      <c r="G47" s="22"/>
      <c r="H47" s="22"/>
    </row>
    <row r="48" spans="1:9" outlineLevel="1" x14ac:dyDescent="0.3">
      <c r="A48" s="52"/>
      <c r="B48" s="24"/>
      <c r="C48" s="20"/>
      <c r="D48" s="21"/>
      <c r="E48" s="22"/>
      <c r="F48" s="22"/>
      <c r="G48" s="22"/>
      <c r="H48" s="22"/>
    </row>
    <row r="49" spans="1:9" s="5" customFormat="1" x14ac:dyDescent="0.3">
      <c r="A49" s="51" t="s">
        <v>36</v>
      </c>
      <c r="B49" s="16" t="s">
        <v>45</v>
      </c>
      <c r="C49" s="17"/>
      <c r="D49" s="18"/>
      <c r="E49" s="19"/>
      <c r="F49" s="19"/>
      <c r="G49" s="19"/>
      <c r="H49" s="19"/>
      <c r="I49" s="4"/>
    </row>
    <row r="50" spans="1:9" outlineLevel="1" x14ac:dyDescent="0.3">
      <c r="A50" s="52" t="s">
        <v>37</v>
      </c>
      <c r="B50" s="38" t="s">
        <v>108</v>
      </c>
      <c r="C50" s="20" t="s">
        <v>0</v>
      </c>
      <c r="D50" s="21">
        <v>101.02</v>
      </c>
      <c r="E50" s="22"/>
      <c r="F50" s="22"/>
      <c r="G50" s="22"/>
      <c r="H50" s="22"/>
    </row>
    <row r="51" spans="1:9" outlineLevel="1" x14ac:dyDescent="0.3">
      <c r="A51" s="52" t="s">
        <v>38</v>
      </c>
      <c r="B51" s="40" t="s">
        <v>109</v>
      </c>
      <c r="C51" s="20" t="s">
        <v>0</v>
      </c>
      <c r="D51" s="21">
        <v>104.88</v>
      </c>
      <c r="E51" s="22"/>
      <c r="F51" s="22"/>
      <c r="G51" s="22"/>
      <c r="H51" s="22"/>
    </row>
    <row r="52" spans="1:9" outlineLevel="1" x14ac:dyDescent="0.3">
      <c r="A52" s="52" t="s">
        <v>39</v>
      </c>
      <c r="B52" s="40" t="s">
        <v>110</v>
      </c>
      <c r="C52" s="20" t="s">
        <v>0</v>
      </c>
      <c r="D52" s="21">
        <v>22.71</v>
      </c>
      <c r="E52" s="22"/>
      <c r="F52" s="22"/>
      <c r="G52" s="22"/>
      <c r="H52" s="22"/>
    </row>
    <row r="53" spans="1:9" outlineLevel="1" x14ac:dyDescent="0.3">
      <c r="A53" s="52" t="s">
        <v>58</v>
      </c>
      <c r="B53" s="37" t="s">
        <v>183</v>
      </c>
      <c r="C53" s="20" t="s">
        <v>0</v>
      </c>
      <c r="D53" s="21">
        <v>10.02</v>
      </c>
      <c r="E53" s="22"/>
      <c r="F53" s="22"/>
      <c r="G53" s="22"/>
      <c r="H53" s="22"/>
    </row>
    <row r="54" spans="1:9" outlineLevel="1" x14ac:dyDescent="0.3">
      <c r="A54" s="52" t="s">
        <v>177</v>
      </c>
      <c r="B54" s="40" t="s">
        <v>111</v>
      </c>
      <c r="C54" s="20" t="s">
        <v>0</v>
      </c>
      <c r="D54" s="21">
        <v>67.900000000000006</v>
      </c>
      <c r="E54" s="22"/>
      <c r="F54" s="22"/>
      <c r="G54" s="22"/>
      <c r="H54" s="22"/>
    </row>
    <row r="55" spans="1:9" outlineLevel="1" x14ac:dyDescent="0.3">
      <c r="A55" s="52" t="s">
        <v>178</v>
      </c>
      <c r="B55" s="40" t="s">
        <v>112</v>
      </c>
      <c r="C55" s="20" t="s">
        <v>0</v>
      </c>
      <c r="D55" s="21">
        <v>24.26</v>
      </c>
      <c r="E55" s="22"/>
      <c r="F55" s="22"/>
      <c r="G55" s="22"/>
      <c r="H55" s="22"/>
    </row>
    <row r="56" spans="1:9" outlineLevel="1" x14ac:dyDescent="0.3">
      <c r="A56" s="52" t="s">
        <v>179</v>
      </c>
      <c r="B56" s="37" t="s">
        <v>226</v>
      </c>
      <c r="C56" s="20" t="s">
        <v>0</v>
      </c>
      <c r="D56" s="21">
        <v>53.42</v>
      </c>
      <c r="E56" s="22"/>
      <c r="F56" s="22"/>
      <c r="G56" s="22"/>
      <c r="H56" s="22"/>
    </row>
    <row r="57" spans="1:9" outlineLevel="1" x14ac:dyDescent="0.3">
      <c r="A57" s="52" t="s">
        <v>180</v>
      </c>
      <c r="B57" s="40" t="s">
        <v>184</v>
      </c>
      <c r="C57" s="20" t="s">
        <v>0</v>
      </c>
      <c r="D57" s="21">
        <v>141.19999999999999</v>
      </c>
      <c r="E57" s="22"/>
      <c r="F57" s="22"/>
      <c r="G57" s="22"/>
      <c r="H57" s="22"/>
    </row>
    <row r="58" spans="1:9" outlineLevel="1" x14ac:dyDescent="0.3">
      <c r="A58" s="52" t="s">
        <v>181</v>
      </c>
      <c r="B58" s="40" t="s">
        <v>235</v>
      </c>
      <c r="C58" s="20" t="s">
        <v>0</v>
      </c>
      <c r="D58" s="21">
        <v>140.08000000000001</v>
      </c>
      <c r="E58" s="22"/>
      <c r="F58" s="22"/>
      <c r="G58" s="22"/>
      <c r="H58" s="22"/>
    </row>
    <row r="59" spans="1:9" outlineLevel="1" x14ac:dyDescent="0.3">
      <c r="A59" s="52" t="s">
        <v>182</v>
      </c>
      <c r="B59" s="38" t="s">
        <v>236</v>
      </c>
      <c r="C59" s="20" t="s">
        <v>0</v>
      </c>
      <c r="D59" s="21">
        <v>84.55</v>
      </c>
      <c r="E59" s="22"/>
      <c r="F59" s="22"/>
      <c r="G59" s="22"/>
      <c r="H59" s="22"/>
    </row>
    <row r="60" spans="1:9" outlineLevel="1" x14ac:dyDescent="0.3">
      <c r="A60" s="52"/>
      <c r="B60" s="25"/>
      <c r="C60" s="20"/>
      <c r="D60" s="21"/>
      <c r="E60" s="22"/>
      <c r="F60" s="22"/>
      <c r="G60" s="22"/>
      <c r="H60" s="22"/>
    </row>
    <row r="61" spans="1:9" s="5" customFormat="1" x14ac:dyDescent="0.2">
      <c r="A61" s="51" t="s">
        <v>46</v>
      </c>
      <c r="B61" s="30" t="s">
        <v>47</v>
      </c>
      <c r="C61" s="17"/>
      <c r="D61" s="18"/>
      <c r="E61" s="19"/>
      <c r="F61" s="19"/>
      <c r="G61" s="19"/>
      <c r="H61" s="19"/>
      <c r="I61" s="4"/>
    </row>
    <row r="62" spans="1:9" outlineLevel="1" x14ac:dyDescent="0.3">
      <c r="A62" s="52" t="s">
        <v>48</v>
      </c>
      <c r="B62" s="39" t="s">
        <v>187</v>
      </c>
      <c r="C62" s="20" t="s">
        <v>0</v>
      </c>
      <c r="D62" s="21">
        <v>329.61</v>
      </c>
      <c r="E62" s="22"/>
      <c r="F62" s="22"/>
      <c r="G62" s="22"/>
      <c r="H62" s="22"/>
    </row>
    <row r="63" spans="1:9" outlineLevel="1" x14ac:dyDescent="0.3">
      <c r="A63" s="52" t="s">
        <v>185</v>
      </c>
      <c r="B63" s="38" t="s">
        <v>241</v>
      </c>
      <c r="C63" s="20" t="s">
        <v>3</v>
      </c>
      <c r="D63" s="21">
        <v>11.44</v>
      </c>
      <c r="E63" s="22"/>
      <c r="F63" s="22"/>
      <c r="G63" s="22"/>
      <c r="H63" s="22"/>
    </row>
    <row r="64" spans="1:9" ht="20.399999999999999" outlineLevel="1" x14ac:dyDescent="0.3">
      <c r="A64" s="52" t="s">
        <v>64</v>
      </c>
      <c r="B64" s="37" t="s">
        <v>243</v>
      </c>
      <c r="C64" s="20" t="s">
        <v>0</v>
      </c>
      <c r="D64" s="21">
        <v>270.91000000000003</v>
      </c>
      <c r="E64" s="22"/>
      <c r="F64" s="22"/>
      <c r="G64" s="22"/>
      <c r="H64" s="22"/>
    </row>
    <row r="65" spans="1:9" outlineLevel="1" x14ac:dyDescent="0.3">
      <c r="A65" s="52" t="s">
        <v>186</v>
      </c>
      <c r="B65" s="38" t="s">
        <v>113</v>
      </c>
      <c r="C65" s="20" t="s">
        <v>3</v>
      </c>
      <c r="D65" s="21">
        <v>3.06</v>
      </c>
      <c r="E65" s="22"/>
      <c r="F65" s="22"/>
      <c r="G65" s="22"/>
      <c r="H65" s="22"/>
    </row>
    <row r="66" spans="1:9" outlineLevel="1" x14ac:dyDescent="0.3">
      <c r="A66" s="52" t="s">
        <v>237</v>
      </c>
      <c r="B66" s="38" t="s">
        <v>114</v>
      </c>
      <c r="C66" s="20" t="s">
        <v>0</v>
      </c>
      <c r="D66" s="21">
        <v>7.73</v>
      </c>
      <c r="E66" s="22"/>
      <c r="F66" s="22"/>
      <c r="G66" s="22"/>
      <c r="H66" s="22"/>
    </row>
    <row r="67" spans="1:9" outlineLevel="1" x14ac:dyDescent="0.3">
      <c r="A67" s="52" t="s">
        <v>242</v>
      </c>
      <c r="B67" s="38" t="s">
        <v>238</v>
      </c>
      <c r="C67" s="20" t="s">
        <v>0</v>
      </c>
      <c r="D67" s="21">
        <v>1.62</v>
      </c>
      <c r="E67" s="22"/>
      <c r="F67" s="22"/>
      <c r="G67" s="22"/>
      <c r="H67" s="22"/>
    </row>
    <row r="68" spans="1:9" outlineLevel="1" x14ac:dyDescent="0.3">
      <c r="A68" s="52"/>
      <c r="B68" s="41"/>
      <c r="C68" s="20"/>
      <c r="D68" s="21"/>
      <c r="E68" s="22"/>
      <c r="F68" s="22"/>
      <c r="G68" s="22"/>
      <c r="H68" s="22"/>
    </row>
    <row r="69" spans="1:9" s="5" customFormat="1" x14ac:dyDescent="0.3">
      <c r="A69" s="51" t="s">
        <v>49</v>
      </c>
      <c r="B69" s="31" t="s">
        <v>129</v>
      </c>
      <c r="C69" s="17"/>
      <c r="D69" s="18"/>
      <c r="E69" s="19"/>
      <c r="F69" s="19"/>
      <c r="G69" s="19"/>
      <c r="H69" s="19"/>
      <c r="I69" s="4"/>
    </row>
    <row r="70" spans="1:9" outlineLevel="1" x14ac:dyDescent="0.3">
      <c r="A70" s="52" t="s">
        <v>59</v>
      </c>
      <c r="B70" s="40" t="s">
        <v>115</v>
      </c>
      <c r="C70" s="20" t="s">
        <v>2</v>
      </c>
      <c r="D70" s="21">
        <v>2</v>
      </c>
      <c r="E70" s="22"/>
      <c r="F70" s="22"/>
      <c r="G70" s="22"/>
      <c r="H70" s="22"/>
    </row>
    <row r="71" spans="1:9" outlineLevel="1" x14ac:dyDescent="0.3">
      <c r="A71" s="52" t="s">
        <v>188</v>
      </c>
      <c r="B71" s="40" t="s">
        <v>116</v>
      </c>
      <c r="C71" s="20" t="s">
        <v>2</v>
      </c>
      <c r="D71" s="21">
        <v>2</v>
      </c>
      <c r="E71" s="22"/>
      <c r="F71" s="22"/>
      <c r="G71" s="22"/>
      <c r="H71" s="22"/>
    </row>
    <row r="72" spans="1:9" outlineLevel="1" x14ac:dyDescent="0.3">
      <c r="A72" s="52" t="s">
        <v>60</v>
      </c>
      <c r="B72" s="38" t="s">
        <v>190</v>
      </c>
      <c r="C72" s="20" t="s">
        <v>2</v>
      </c>
      <c r="D72" s="21">
        <v>2</v>
      </c>
      <c r="E72" s="22"/>
      <c r="F72" s="22"/>
      <c r="G72" s="22"/>
      <c r="H72" s="22"/>
    </row>
    <row r="73" spans="1:9" outlineLevel="1" x14ac:dyDescent="0.3">
      <c r="A73" s="52" t="s">
        <v>189</v>
      </c>
      <c r="B73" s="37" t="s">
        <v>117</v>
      </c>
      <c r="C73" s="20" t="s">
        <v>2</v>
      </c>
      <c r="D73" s="22">
        <v>2</v>
      </c>
      <c r="E73" s="22"/>
      <c r="F73" s="22"/>
      <c r="G73" s="22"/>
      <c r="H73" s="22"/>
    </row>
    <row r="74" spans="1:9" outlineLevel="1" x14ac:dyDescent="0.3">
      <c r="A74" s="52" t="s">
        <v>61</v>
      </c>
      <c r="B74" s="40" t="s">
        <v>120</v>
      </c>
      <c r="C74" s="20" t="s">
        <v>2</v>
      </c>
      <c r="D74" s="22">
        <v>1</v>
      </c>
      <c r="E74" s="22"/>
      <c r="F74" s="22"/>
      <c r="G74" s="22"/>
      <c r="H74" s="22"/>
    </row>
    <row r="75" spans="1:9" ht="20.399999999999999" outlineLevel="1" x14ac:dyDescent="0.3">
      <c r="A75" s="52" t="s">
        <v>62</v>
      </c>
      <c r="B75" s="40" t="s">
        <v>118</v>
      </c>
      <c r="C75" s="20" t="s">
        <v>2</v>
      </c>
      <c r="D75" s="21">
        <v>6</v>
      </c>
      <c r="E75" s="22"/>
      <c r="F75" s="22"/>
      <c r="G75" s="22"/>
      <c r="H75" s="22"/>
    </row>
    <row r="76" spans="1:9" outlineLevel="1" x14ac:dyDescent="0.3">
      <c r="A76" s="52" t="s">
        <v>63</v>
      </c>
      <c r="B76" s="40" t="s">
        <v>119</v>
      </c>
      <c r="C76" s="20" t="s">
        <v>2</v>
      </c>
      <c r="D76" s="21">
        <v>2</v>
      </c>
      <c r="E76" s="22"/>
      <c r="F76" s="22"/>
      <c r="G76" s="22"/>
      <c r="H76" s="22"/>
    </row>
    <row r="77" spans="1:9" outlineLevel="1" x14ac:dyDescent="0.3">
      <c r="A77" s="52" t="s">
        <v>65</v>
      </c>
      <c r="B77" s="37" t="s">
        <v>226</v>
      </c>
      <c r="C77" s="20" t="s">
        <v>0</v>
      </c>
      <c r="D77" s="21">
        <v>7.71</v>
      </c>
      <c r="E77" s="22"/>
      <c r="F77" s="22"/>
      <c r="G77" s="22"/>
      <c r="H77" s="22"/>
    </row>
    <row r="78" spans="1:9" outlineLevel="1" x14ac:dyDescent="0.3">
      <c r="A78" s="52"/>
      <c r="B78" s="24"/>
      <c r="C78" s="20"/>
      <c r="D78" s="21"/>
      <c r="E78" s="22"/>
      <c r="F78" s="22"/>
      <c r="G78" s="22"/>
      <c r="H78" s="22"/>
    </row>
    <row r="79" spans="1:9" s="5" customFormat="1" x14ac:dyDescent="0.3">
      <c r="A79" s="51" t="s">
        <v>50</v>
      </c>
      <c r="B79" s="16" t="s">
        <v>51</v>
      </c>
      <c r="C79" s="17"/>
      <c r="D79" s="18"/>
      <c r="E79" s="19"/>
      <c r="F79" s="19"/>
      <c r="G79" s="19"/>
      <c r="H79" s="19"/>
      <c r="I79" s="4"/>
    </row>
    <row r="80" spans="1:9" ht="20.399999999999999" outlineLevel="1" x14ac:dyDescent="0.3">
      <c r="A80" s="52" t="s">
        <v>66</v>
      </c>
      <c r="B80" s="42" t="s">
        <v>259</v>
      </c>
      <c r="C80" s="20" t="s">
        <v>1</v>
      </c>
      <c r="D80" s="21">
        <v>41</v>
      </c>
      <c r="E80" s="22"/>
      <c r="F80" s="22"/>
      <c r="G80" s="22"/>
      <c r="H80" s="22"/>
    </row>
    <row r="81" spans="1:8" ht="20.399999999999999" outlineLevel="1" x14ac:dyDescent="0.3">
      <c r="A81" s="52" t="s">
        <v>67</v>
      </c>
      <c r="B81" s="42" t="s">
        <v>260</v>
      </c>
      <c r="C81" s="20" t="s">
        <v>1</v>
      </c>
      <c r="D81" s="21">
        <v>10</v>
      </c>
      <c r="E81" s="22"/>
      <c r="F81" s="22"/>
      <c r="G81" s="22"/>
      <c r="H81" s="22"/>
    </row>
    <row r="82" spans="1:8" ht="20.399999999999999" outlineLevel="1" x14ac:dyDescent="0.3">
      <c r="A82" s="52" t="s">
        <v>69</v>
      </c>
      <c r="B82" s="37" t="s">
        <v>261</v>
      </c>
      <c r="C82" s="20" t="s">
        <v>1</v>
      </c>
      <c r="D82" s="21">
        <v>67</v>
      </c>
      <c r="E82" s="22"/>
      <c r="F82" s="22"/>
      <c r="G82" s="22"/>
      <c r="H82" s="22"/>
    </row>
    <row r="83" spans="1:8" ht="20.399999999999999" outlineLevel="1" x14ac:dyDescent="0.3">
      <c r="A83" s="52" t="s">
        <v>70</v>
      </c>
      <c r="B83" s="37" t="s">
        <v>262</v>
      </c>
      <c r="C83" s="20" t="s">
        <v>1</v>
      </c>
      <c r="D83" s="21">
        <v>40</v>
      </c>
      <c r="E83" s="22"/>
      <c r="F83" s="22"/>
      <c r="G83" s="22"/>
      <c r="H83" s="22"/>
    </row>
    <row r="84" spans="1:8" outlineLevel="1" x14ac:dyDescent="0.3">
      <c r="A84" s="52" t="s">
        <v>71</v>
      </c>
      <c r="B84" s="39" t="s">
        <v>263</v>
      </c>
      <c r="C84" s="20" t="s">
        <v>2</v>
      </c>
      <c r="D84" s="21">
        <v>2</v>
      </c>
      <c r="E84" s="22"/>
      <c r="F84" s="22"/>
      <c r="G84" s="22"/>
      <c r="H84" s="22"/>
    </row>
    <row r="85" spans="1:8" outlineLevel="1" x14ac:dyDescent="0.3">
      <c r="A85" s="52" t="s">
        <v>72</v>
      </c>
      <c r="B85" s="37" t="s">
        <v>264</v>
      </c>
      <c r="C85" s="20" t="s">
        <v>2</v>
      </c>
      <c r="D85" s="21">
        <v>2</v>
      </c>
      <c r="E85" s="22"/>
      <c r="F85" s="22"/>
      <c r="G85" s="22"/>
      <c r="H85" s="22"/>
    </row>
    <row r="86" spans="1:8" ht="20.399999999999999" outlineLevel="1" x14ac:dyDescent="0.3">
      <c r="A86" s="52"/>
      <c r="B86" s="37" t="s">
        <v>265</v>
      </c>
      <c r="C86" s="20" t="s">
        <v>1</v>
      </c>
      <c r="D86" s="21">
        <v>4</v>
      </c>
      <c r="E86" s="22"/>
      <c r="F86" s="22"/>
      <c r="G86" s="22"/>
      <c r="H86" s="22"/>
    </row>
    <row r="87" spans="1:8" outlineLevel="1" x14ac:dyDescent="0.3">
      <c r="A87" s="52" t="s">
        <v>73</v>
      </c>
      <c r="B87" s="37" t="s">
        <v>266</v>
      </c>
      <c r="C87" s="20" t="s">
        <v>1</v>
      </c>
      <c r="D87" s="21">
        <v>28</v>
      </c>
      <c r="E87" s="22"/>
      <c r="F87" s="22"/>
      <c r="G87" s="22"/>
      <c r="H87" s="22"/>
    </row>
    <row r="88" spans="1:8" ht="20.399999999999999" outlineLevel="1" x14ac:dyDescent="0.3">
      <c r="A88" s="52" t="s">
        <v>74</v>
      </c>
      <c r="B88" s="37" t="s">
        <v>258</v>
      </c>
      <c r="C88" s="20" t="s">
        <v>1</v>
      </c>
      <c r="D88" s="21">
        <v>80</v>
      </c>
      <c r="E88" s="22"/>
      <c r="F88" s="22"/>
      <c r="G88" s="22"/>
      <c r="H88" s="22"/>
    </row>
    <row r="89" spans="1:8" ht="20.399999999999999" outlineLevel="1" x14ac:dyDescent="0.3">
      <c r="A89" s="52" t="s">
        <v>75</v>
      </c>
      <c r="B89" s="37" t="s">
        <v>257</v>
      </c>
      <c r="C89" s="20" t="s">
        <v>1</v>
      </c>
      <c r="D89" s="21">
        <v>32</v>
      </c>
      <c r="E89" s="22"/>
      <c r="F89" s="22"/>
      <c r="G89" s="22"/>
      <c r="H89" s="22"/>
    </row>
    <row r="90" spans="1:8" ht="20.399999999999999" outlineLevel="1" x14ac:dyDescent="0.3">
      <c r="A90" s="52" t="s">
        <v>76</v>
      </c>
      <c r="B90" s="37" t="s">
        <v>256</v>
      </c>
      <c r="C90" s="20" t="s">
        <v>1</v>
      </c>
      <c r="D90" s="21">
        <v>32</v>
      </c>
      <c r="E90" s="22"/>
      <c r="F90" s="22"/>
      <c r="G90" s="22"/>
      <c r="H90" s="22"/>
    </row>
    <row r="91" spans="1:8" outlineLevel="1" x14ac:dyDescent="0.3">
      <c r="A91" s="52" t="s">
        <v>77</v>
      </c>
      <c r="B91" s="38" t="s">
        <v>121</v>
      </c>
      <c r="C91" s="20" t="s">
        <v>1</v>
      </c>
      <c r="D91" s="21">
        <v>7.2</v>
      </c>
      <c r="E91" s="22"/>
      <c r="F91" s="22"/>
      <c r="G91" s="22"/>
      <c r="H91" s="22"/>
    </row>
    <row r="92" spans="1:8" outlineLevel="1" x14ac:dyDescent="0.3">
      <c r="A92" s="52" t="s">
        <v>78</v>
      </c>
      <c r="B92" s="38" t="s">
        <v>122</v>
      </c>
      <c r="C92" s="20" t="s">
        <v>2</v>
      </c>
      <c r="D92" s="21">
        <v>2</v>
      </c>
      <c r="E92" s="22"/>
      <c r="F92" s="22"/>
      <c r="G92" s="22"/>
      <c r="H92" s="22"/>
    </row>
    <row r="93" spans="1:8" outlineLevel="1" x14ac:dyDescent="0.3">
      <c r="A93" s="52" t="s">
        <v>79</v>
      </c>
      <c r="B93" s="38" t="s">
        <v>123</v>
      </c>
      <c r="C93" s="20" t="s">
        <v>1</v>
      </c>
      <c r="D93" s="21">
        <v>32.32</v>
      </c>
      <c r="E93" s="22"/>
      <c r="F93" s="22"/>
      <c r="G93" s="22"/>
      <c r="H93" s="22"/>
    </row>
    <row r="94" spans="1:8" outlineLevel="1" x14ac:dyDescent="0.3">
      <c r="A94" s="52" t="s">
        <v>80</v>
      </c>
      <c r="B94" s="38" t="s">
        <v>124</v>
      </c>
      <c r="C94" s="20" t="s">
        <v>2</v>
      </c>
      <c r="D94" s="21">
        <v>3</v>
      </c>
      <c r="E94" s="22"/>
      <c r="F94" s="22"/>
      <c r="G94" s="22"/>
      <c r="H94" s="22"/>
    </row>
    <row r="95" spans="1:8" outlineLevel="1" x14ac:dyDescent="0.3">
      <c r="A95" s="52" t="s">
        <v>81</v>
      </c>
      <c r="B95" s="38" t="s">
        <v>125</v>
      </c>
      <c r="C95" s="20" t="s">
        <v>3</v>
      </c>
      <c r="D95" s="21">
        <v>3.9899999999999998</v>
      </c>
      <c r="E95" s="22"/>
      <c r="F95" s="22"/>
      <c r="G95" s="22"/>
      <c r="H95" s="22"/>
    </row>
    <row r="96" spans="1:8" outlineLevel="1" x14ac:dyDescent="0.3">
      <c r="A96" s="52" t="s">
        <v>82</v>
      </c>
      <c r="B96" s="40" t="s">
        <v>126</v>
      </c>
      <c r="C96" s="20" t="s">
        <v>3</v>
      </c>
      <c r="D96" s="21">
        <v>0.53</v>
      </c>
      <c r="E96" s="22"/>
      <c r="F96" s="22"/>
      <c r="G96" s="22"/>
      <c r="H96" s="22"/>
    </row>
    <row r="97" spans="1:8" outlineLevel="1" x14ac:dyDescent="0.3">
      <c r="A97" s="52" t="s">
        <v>83</v>
      </c>
      <c r="B97" s="40" t="s">
        <v>127</v>
      </c>
      <c r="C97" s="20" t="s">
        <v>0</v>
      </c>
      <c r="D97" s="21">
        <v>6.8</v>
      </c>
      <c r="E97" s="22"/>
      <c r="F97" s="22"/>
      <c r="G97" s="22"/>
      <c r="H97" s="22"/>
    </row>
    <row r="98" spans="1:8" outlineLevel="1" x14ac:dyDescent="0.3">
      <c r="A98" s="52" t="s">
        <v>84</v>
      </c>
      <c r="B98" s="40" t="s">
        <v>128</v>
      </c>
      <c r="C98" s="20" t="s">
        <v>0</v>
      </c>
      <c r="D98" s="21">
        <v>2.2599999999999998</v>
      </c>
      <c r="E98" s="22"/>
      <c r="F98" s="22"/>
      <c r="G98" s="22"/>
      <c r="H98" s="22"/>
    </row>
    <row r="99" spans="1:8" ht="20.399999999999999" outlineLevel="1" x14ac:dyDescent="0.3">
      <c r="A99" s="52" t="s">
        <v>85</v>
      </c>
      <c r="B99" s="37" t="s">
        <v>255</v>
      </c>
      <c r="C99" s="20" t="s">
        <v>2</v>
      </c>
      <c r="D99" s="21">
        <v>2</v>
      </c>
      <c r="E99" s="22"/>
      <c r="F99" s="22"/>
      <c r="G99" s="22"/>
      <c r="H99" s="22"/>
    </row>
    <row r="100" spans="1:8" outlineLevel="1" x14ac:dyDescent="0.3">
      <c r="A100" s="52" t="s">
        <v>86</v>
      </c>
      <c r="B100" s="37" t="s">
        <v>254</v>
      </c>
      <c r="C100" s="20" t="s">
        <v>2</v>
      </c>
      <c r="D100" s="21">
        <v>2</v>
      </c>
      <c r="E100" s="22"/>
      <c r="F100" s="22"/>
      <c r="G100" s="22"/>
      <c r="H100" s="22"/>
    </row>
    <row r="101" spans="1:8" ht="11.25" customHeight="1" outlineLevel="1" x14ac:dyDescent="0.3">
      <c r="A101" s="52" t="s">
        <v>191</v>
      </c>
      <c r="B101" s="37" t="s">
        <v>253</v>
      </c>
      <c r="C101" s="20" t="s">
        <v>2</v>
      </c>
      <c r="D101" s="21">
        <v>4</v>
      </c>
      <c r="E101" s="22"/>
      <c r="F101" s="22"/>
      <c r="G101" s="22"/>
      <c r="H101" s="22"/>
    </row>
    <row r="102" spans="1:8" ht="20.399999999999999" outlineLevel="1" x14ac:dyDescent="0.3">
      <c r="A102" s="52" t="s">
        <v>192</v>
      </c>
      <c r="B102" s="37" t="s">
        <v>252</v>
      </c>
      <c r="C102" s="20" t="s">
        <v>2</v>
      </c>
      <c r="D102" s="21">
        <v>2</v>
      </c>
      <c r="E102" s="22"/>
      <c r="F102" s="22"/>
      <c r="G102" s="22"/>
      <c r="H102" s="22"/>
    </row>
    <row r="103" spans="1:8" outlineLevel="1" x14ac:dyDescent="0.3">
      <c r="A103" s="52" t="s">
        <v>193</v>
      </c>
      <c r="B103" s="37" t="s">
        <v>251</v>
      </c>
      <c r="C103" s="20" t="s">
        <v>2</v>
      </c>
      <c r="D103" s="21">
        <v>2</v>
      </c>
      <c r="E103" s="22"/>
      <c r="F103" s="22"/>
      <c r="G103" s="22"/>
      <c r="H103" s="22"/>
    </row>
    <row r="104" spans="1:8" ht="22.5" customHeight="1" outlineLevel="1" x14ac:dyDescent="0.3">
      <c r="A104" s="52" t="s">
        <v>194</v>
      </c>
      <c r="B104" s="37" t="s">
        <v>250</v>
      </c>
      <c r="C104" s="20" t="s">
        <v>2</v>
      </c>
      <c r="D104" s="21">
        <v>2</v>
      </c>
      <c r="E104" s="22"/>
      <c r="F104" s="22"/>
      <c r="G104" s="22"/>
      <c r="H104" s="22"/>
    </row>
    <row r="105" spans="1:8" outlineLevel="1" x14ac:dyDescent="0.3">
      <c r="A105" s="52" t="s">
        <v>195</v>
      </c>
      <c r="B105" s="37" t="s">
        <v>249</v>
      </c>
      <c r="C105" s="20" t="s">
        <v>2</v>
      </c>
      <c r="D105" s="21">
        <v>2</v>
      </c>
      <c r="E105" s="22"/>
      <c r="F105" s="22"/>
      <c r="G105" s="22"/>
      <c r="H105" s="22"/>
    </row>
    <row r="106" spans="1:8" outlineLevel="1" x14ac:dyDescent="0.3">
      <c r="A106" s="52" t="s">
        <v>196</v>
      </c>
      <c r="B106" s="37" t="s">
        <v>248</v>
      </c>
      <c r="C106" s="20" t="s">
        <v>2</v>
      </c>
      <c r="D106" s="21">
        <v>4</v>
      </c>
      <c r="E106" s="22"/>
      <c r="F106" s="22"/>
      <c r="G106" s="22"/>
      <c r="H106" s="22"/>
    </row>
    <row r="107" spans="1:8" outlineLevel="1" x14ac:dyDescent="0.3">
      <c r="A107" s="52" t="s">
        <v>197</v>
      </c>
      <c r="B107" s="40" t="s">
        <v>134</v>
      </c>
      <c r="C107" s="20" t="s">
        <v>2</v>
      </c>
      <c r="D107" s="21">
        <v>2</v>
      </c>
      <c r="E107" s="22"/>
      <c r="F107" s="22"/>
      <c r="G107" s="22"/>
      <c r="H107" s="22"/>
    </row>
    <row r="108" spans="1:8" ht="20.399999999999999" outlineLevel="1" x14ac:dyDescent="0.3">
      <c r="A108" s="52" t="s">
        <v>198</v>
      </c>
      <c r="B108" s="37" t="s">
        <v>247</v>
      </c>
      <c r="C108" s="20" t="s">
        <v>2</v>
      </c>
      <c r="D108" s="21">
        <v>2</v>
      </c>
      <c r="E108" s="22"/>
      <c r="F108" s="22"/>
      <c r="G108" s="22"/>
      <c r="H108" s="22"/>
    </row>
    <row r="109" spans="1:8" ht="20.399999999999999" outlineLevel="1" x14ac:dyDescent="0.3">
      <c r="A109" s="52" t="s">
        <v>199</v>
      </c>
      <c r="B109" s="37" t="s">
        <v>246</v>
      </c>
      <c r="C109" s="20" t="s">
        <v>2</v>
      </c>
      <c r="D109" s="21">
        <v>2</v>
      </c>
      <c r="E109" s="22"/>
      <c r="F109" s="22"/>
      <c r="G109" s="22"/>
      <c r="H109" s="22"/>
    </row>
    <row r="110" spans="1:8" outlineLevel="1" x14ac:dyDescent="0.3">
      <c r="A110" s="52" t="s">
        <v>200</v>
      </c>
      <c r="B110" s="40" t="s">
        <v>130</v>
      </c>
      <c r="C110" s="20" t="s">
        <v>2</v>
      </c>
      <c r="D110" s="21">
        <v>6</v>
      </c>
      <c r="E110" s="22"/>
      <c r="F110" s="22"/>
      <c r="G110" s="22"/>
      <c r="H110" s="22"/>
    </row>
    <row r="111" spans="1:8" outlineLevel="1" x14ac:dyDescent="0.3">
      <c r="A111" s="52" t="s">
        <v>201</v>
      </c>
      <c r="B111" s="37" t="s">
        <v>267</v>
      </c>
      <c r="C111" s="20" t="s">
        <v>2</v>
      </c>
      <c r="D111" s="21">
        <v>4</v>
      </c>
      <c r="E111" s="22"/>
      <c r="F111" s="22"/>
      <c r="G111" s="22"/>
      <c r="H111" s="22"/>
    </row>
    <row r="112" spans="1:8" ht="22.5" customHeight="1" outlineLevel="1" x14ac:dyDescent="0.3">
      <c r="A112" s="52" t="s">
        <v>202</v>
      </c>
      <c r="B112" s="37" t="s">
        <v>244</v>
      </c>
      <c r="C112" s="20" t="s">
        <v>1</v>
      </c>
      <c r="D112" s="21">
        <v>2.2000000000000002</v>
      </c>
      <c r="E112" s="22"/>
      <c r="F112" s="22"/>
      <c r="G112" s="22"/>
      <c r="H112" s="22"/>
    </row>
    <row r="113" spans="1:9" outlineLevel="1" x14ac:dyDescent="0.3">
      <c r="A113" s="52" t="s">
        <v>203</v>
      </c>
      <c r="B113" s="37" t="s">
        <v>245</v>
      </c>
      <c r="C113" s="20" t="s">
        <v>2</v>
      </c>
      <c r="D113" s="21">
        <v>2</v>
      </c>
      <c r="E113" s="22"/>
      <c r="F113" s="22"/>
      <c r="G113" s="22"/>
      <c r="H113" s="22"/>
    </row>
    <row r="114" spans="1:9" outlineLevel="1" x14ac:dyDescent="0.3">
      <c r="A114" s="52" t="s">
        <v>204</v>
      </c>
      <c r="B114" s="40" t="s">
        <v>269</v>
      </c>
      <c r="C114" s="20" t="s">
        <v>0</v>
      </c>
      <c r="D114" s="21">
        <v>1.68</v>
      </c>
      <c r="E114" s="22"/>
      <c r="F114" s="22"/>
      <c r="G114" s="22"/>
      <c r="H114" s="22"/>
    </row>
    <row r="115" spans="1:9" outlineLevel="1" x14ac:dyDescent="0.3">
      <c r="A115" s="52" t="s">
        <v>205</v>
      </c>
      <c r="B115" s="40" t="s">
        <v>133</v>
      </c>
      <c r="C115" s="20" t="s">
        <v>2</v>
      </c>
      <c r="D115" s="21">
        <v>4</v>
      </c>
      <c r="E115" s="22"/>
      <c r="F115" s="22"/>
      <c r="G115" s="22"/>
      <c r="H115" s="22"/>
    </row>
    <row r="116" spans="1:9" outlineLevel="1" x14ac:dyDescent="0.3">
      <c r="A116" s="52" t="s">
        <v>206</v>
      </c>
      <c r="B116" s="38" t="s">
        <v>131</v>
      </c>
      <c r="C116" s="20" t="s">
        <v>2</v>
      </c>
      <c r="D116" s="21">
        <v>6</v>
      </c>
      <c r="E116" s="22"/>
      <c r="F116" s="22"/>
      <c r="G116" s="22"/>
      <c r="H116" s="22"/>
    </row>
    <row r="117" spans="1:9" outlineLevel="1" x14ac:dyDescent="0.3">
      <c r="A117" s="52" t="s">
        <v>270</v>
      </c>
      <c r="B117" s="38" t="s">
        <v>132</v>
      </c>
      <c r="C117" s="20" t="s">
        <v>2</v>
      </c>
      <c r="D117" s="21">
        <v>4</v>
      </c>
      <c r="E117" s="22"/>
      <c r="F117" s="22"/>
      <c r="G117" s="22"/>
      <c r="H117" s="22"/>
    </row>
    <row r="118" spans="1:9" outlineLevel="1" x14ac:dyDescent="0.3">
      <c r="A118" s="52"/>
      <c r="B118" s="38"/>
      <c r="C118" s="20"/>
      <c r="D118" s="21"/>
      <c r="E118" s="22"/>
      <c r="F118" s="22"/>
      <c r="G118" s="22"/>
      <c r="H118" s="22"/>
    </row>
    <row r="119" spans="1:9" s="5" customFormat="1" x14ac:dyDescent="0.3">
      <c r="A119" s="51" t="s">
        <v>52</v>
      </c>
      <c r="B119" s="16" t="s">
        <v>53</v>
      </c>
      <c r="C119" s="17"/>
      <c r="D119" s="18"/>
      <c r="E119" s="19"/>
      <c r="F119" s="19"/>
      <c r="G119" s="19"/>
      <c r="H119" s="19"/>
      <c r="I119" s="4"/>
    </row>
    <row r="120" spans="1:9" outlineLevel="1" x14ac:dyDescent="0.3">
      <c r="A120" s="52" t="s">
        <v>87</v>
      </c>
      <c r="B120" s="38" t="s">
        <v>135</v>
      </c>
      <c r="C120" s="20" t="s">
        <v>2</v>
      </c>
      <c r="D120" s="21">
        <v>1</v>
      </c>
      <c r="E120" s="22"/>
      <c r="F120" s="22"/>
      <c r="G120" s="22"/>
      <c r="H120" s="22"/>
    </row>
    <row r="121" spans="1:9" outlineLevel="1" x14ac:dyDescent="0.3">
      <c r="A121" s="52" t="s">
        <v>68</v>
      </c>
      <c r="B121" s="38" t="s">
        <v>144</v>
      </c>
      <c r="C121" s="20" t="s">
        <v>2</v>
      </c>
      <c r="D121" s="21">
        <v>14</v>
      </c>
      <c r="E121" s="22"/>
      <c r="F121" s="22"/>
      <c r="G121" s="22"/>
      <c r="H121" s="22"/>
    </row>
    <row r="122" spans="1:9" outlineLevel="1" x14ac:dyDescent="0.3">
      <c r="A122" s="52" t="s">
        <v>90</v>
      </c>
      <c r="B122" s="38" t="s">
        <v>145</v>
      </c>
      <c r="C122" s="20" t="s">
        <v>2</v>
      </c>
      <c r="D122" s="21">
        <v>6</v>
      </c>
      <c r="E122" s="22"/>
      <c r="F122" s="22"/>
      <c r="G122" s="22"/>
      <c r="H122" s="22"/>
    </row>
    <row r="123" spans="1:9" outlineLevel="1" x14ac:dyDescent="0.3">
      <c r="A123" s="52" t="s">
        <v>88</v>
      </c>
      <c r="B123" s="40" t="s">
        <v>146</v>
      </c>
      <c r="C123" s="20" t="s">
        <v>2</v>
      </c>
      <c r="D123" s="21">
        <v>1</v>
      </c>
      <c r="E123" s="22"/>
      <c r="F123" s="22"/>
      <c r="G123" s="22"/>
      <c r="H123" s="22"/>
    </row>
    <row r="124" spans="1:9" outlineLevel="1" x14ac:dyDescent="0.3">
      <c r="A124" s="52" t="s">
        <v>91</v>
      </c>
      <c r="B124" s="38" t="s">
        <v>147</v>
      </c>
      <c r="C124" s="20" t="s">
        <v>2</v>
      </c>
      <c r="D124" s="21">
        <v>4</v>
      </c>
      <c r="E124" s="22"/>
      <c r="F124" s="22"/>
      <c r="G124" s="22"/>
      <c r="H124" s="22"/>
    </row>
    <row r="125" spans="1:9" outlineLevel="1" x14ac:dyDescent="0.3">
      <c r="A125" s="52" t="s">
        <v>89</v>
      </c>
      <c r="B125" s="38" t="s">
        <v>148</v>
      </c>
      <c r="C125" s="20" t="s">
        <v>2</v>
      </c>
      <c r="D125" s="21">
        <v>1</v>
      </c>
      <c r="E125" s="22"/>
      <c r="F125" s="22"/>
      <c r="G125" s="22"/>
      <c r="H125" s="22"/>
    </row>
    <row r="126" spans="1:9" outlineLevel="1" x14ac:dyDescent="0.3">
      <c r="A126" s="52" t="s">
        <v>92</v>
      </c>
      <c r="B126" s="38" t="s">
        <v>149</v>
      </c>
      <c r="C126" s="20" t="s">
        <v>1</v>
      </c>
      <c r="D126" s="21">
        <v>100</v>
      </c>
      <c r="E126" s="22"/>
      <c r="F126" s="22"/>
      <c r="G126" s="22"/>
      <c r="H126" s="22"/>
    </row>
    <row r="127" spans="1:9" outlineLevel="1" x14ac:dyDescent="0.3">
      <c r="A127" s="52" t="s">
        <v>93</v>
      </c>
      <c r="B127" s="38" t="s">
        <v>136</v>
      </c>
      <c r="C127" s="20" t="s">
        <v>2</v>
      </c>
      <c r="D127" s="21">
        <v>1</v>
      </c>
      <c r="E127" s="22"/>
      <c r="F127" s="22"/>
      <c r="G127" s="22"/>
      <c r="H127" s="22"/>
    </row>
    <row r="128" spans="1:9" outlineLevel="1" x14ac:dyDescent="0.3">
      <c r="A128" s="52" t="s">
        <v>94</v>
      </c>
      <c r="B128" s="38" t="s">
        <v>137</v>
      </c>
      <c r="C128" s="20" t="s">
        <v>1</v>
      </c>
      <c r="D128" s="21">
        <v>75</v>
      </c>
      <c r="E128" s="22"/>
      <c r="F128" s="22"/>
      <c r="G128" s="22"/>
      <c r="H128" s="22"/>
    </row>
    <row r="129" spans="1:9" outlineLevel="1" x14ac:dyDescent="0.3">
      <c r="A129" s="52" t="s">
        <v>95</v>
      </c>
      <c r="B129" s="38" t="s">
        <v>138</v>
      </c>
      <c r="C129" s="20" t="s">
        <v>2</v>
      </c>
      <c r="D129" s="21">
        <v>8</v>
      </c>
      <c r="E129" s="22"/>
      <c r="F129" s="22"/>
      <c r="G129" s="22"/>
      <c r="H129" s="22"/>
    </row>
    <row r="130" spans="1:9" outlineLevel="1" x14ac:dyDescent="0.3">
      <c r="A130" s="52" t="s">
        <v>207</v>
      </c>
      <c r="B130" s="38" t="s">
        <v>139</v>
      </c>
      <c r="C130" s="20" t="s">
        <v>2</v>
      </c>
      <c r="D130" s="21">
        <v>2</v>
      </c>
      <c r="E130" s="22"/>
      <c r="F130" s="22"/>
      <c r="G130" s="22"/>
      <c r="H130" s="22"/>
    </row>
    <row r="131" spans="1:9" outlineLevel="1" x14ac:dyDescent="0.3">
      <c r="A131" s="52" t="s">
        <v>208</v>
      </c>
      <c r="B131" s="38" t="s">
        <v>227</v>
      </c>
      <c r="C131" s="20" t="s">
        <v>2</v>
      </c>
      <c r="D131" s="21">
        <v>46</v>
      </c>
      <c r="E131" s="22"/>
      <c r="F131" s="22"/>
      <c r="G131" s="22"/>
      <c r="H131" s="22"/>
    </row>
    <row r="132" spans="1:9" outlineLevel="1" x14ac:dyDescent="0.3">
      <c r="A132" s="52" t="s">
        <v>209</v>
      </c>
      <c r="B132" s="38" t="s">
        <v>140</v>
      </c>
      <c r="C132" s="20" t="s">
        <v>2</v>
      </c>
      <c r="D132" s="21">
        <v>44</v>
      </c>
      <c r="E132" s="22"/>
      <c r="F132" s="22"/>
      <c r="G132" s="22"/>
      <c r="H132" s="22"/>
    </row>
    <row r="133" spans="1:9" outlineLevel="1" x14ac:dyDescent="0.3">
      <c r="A133" s="52" t="s">
        <v>210</v>
      </c>
      <c r="B133" s="38" t="s">
        <v>141</v>
      </c>
      <c r="C133" s="20" t="s">
        <v>2</v>
      </c>
      <c r="D133" s="21">
        <v>8</v>
      </c>
      <c r="E133" s="22"/>
      <c r="F133" s="22"/>
      <c r="G133" s="22"/>
      <c r="H133" s="22"/>
    </row>
    <row r="134" spans="1:9" outlineLevel="1" x14ac:dyDescent="0.3">
      <c r="A134" s="52" t="s">
        <v>211</v>
      </c>
      <c r="B134" s="38" t="s">
        <v>142</v>
      </c>
      <c r="C134" s="20" t="s">
        <v>2</v>
      </c>
      <c r="D134" s="21">
        <v>8</v>
      </c>
      <c r="E134" s="22"/>
      <c r="F134" s="22"/>
      <c r="G134" s="22"/>
      <c r="H134" s="22"/>
    </row>
    <row r="135" spans="1:9" outlineLevel="1" x14ac:dyDescent="0.3">
      <c r="A135" s="52" t="s">
        <v>212</v>
      </c>
      <c r="B135" s="38" t="s">
        <v>143</v>
      </c>
      <c r="C135" s="20" t="s">
        <v>1</v>
      </c>
      <c r="D135" s="21">
        <v>100</v>
      </c>
      <c r="E135" s="22"/>
      <c r="F135" s="22"/>
      <c r="G135" s="22"/>
      <c r="H135" s="22"/>
    </row>
    <row r="136" spans="1:9" ht="20.399999999999999" outlineLevel="1" x14ac:dyDescent="0.3">
      <c r="A136" s="52" t="s">
        <v>213</v>
      </c>
      <c r="B136" s="40" t="s">
        <v>222</v>
      </c>
      <c r="C136" s="20" t="s">
        <v>2</v>
      </c>
      <c r="D136" s="21">
        <v>15</v>
      </c>
      <c r="E136" s="22"/>
      <c r="F136" s="22"/>
      <c r="G136" s="22"/>
      <c r="H136" s="22"/>
    </row>
    <row r="137" spans="1:9" ht="20.399999999999999" outlineLevel="1" x14ac:dyDescent="0.3">
      <c r="A137" s="52" t="s">
        <v>214</v>
      </c>
      <c r="B137" s="40" t="s">
        <v>223</v>
      </c>
      <c r="C137" s="20" t="s">
        <v>2</v>
      </c>
      <c r="D137" s="21">
        <v>20</v>
      </c>
      <c r="E137" s="22"/>
      <c r="F137" s="22"/>
      <c r="G137" s="22"/>
      <c r="H137" s="22"/>
    </row>
    <row r="138" spans="1:9" outlineLevel="1" x14ac:dyDescent="0.3">
      <c r="A138" s="52" t="s">
        <v>215</v>
      </c>
      <c r="B138" s="40" t="s">
        <v>231</v>
      </c>
      <c r="C138" s="20" t="s">
        <v>2</v>
      </c>
      <c r="D138" s="21">
        <v>12</v>
      </c>
      <c r="E138" s="22"/>
      <c r="F138" s="22"/>
      <c r="G138" s="22"/>
      <c r="H138" s="22"/>
    </row>
    <row r="139" spans="1:9" outlineLevel="1" x14ac:dyDescent="0.3">
      <c r="A139" s="52" t="s">
        <v>216</v>
      </c>
      <c r="B139" s="40" t="s">
        <v>228</v>
      </c>
      <c r="C139" s="20" t="s">
        <v>2</v>
      </c>
      <c r="D139" s="21">
        <v>24</v>
      </c>
      <c r="E139" s="22"/>
      <c r="F139" s="22"/>
      <c r="G139" s="22"/>
      <c r="H139" s="22"/>
    </row>
    <row r="140" spans="1:9" outlineLevel="1" x14ac:dyDescent="0.3">
      <c r="A140" s="52" t="s">
        <v>229</v>
      </c>
      <c r="B140" s="40" t="s">
        <v>225</v>
      </c>
      <c r="C140" s="20" t="s">
        <v>2</v>
      </c>
      <c r="D140" s="21">
        <v>9</v>
      </c>
      <c r="E140" s="22"/>
      <c r="F140" s="22"/>
      <c r="G140" s="22"/>
      <c r="H140" s="22"/>
    </row>
    <row r="141" spans="1:9" ht="20.399999999999999" outlineLevel="1" x14ac:dyDescent="0.3">
      <c r="A141" s="52" t="s">
        <v>230</v>
      </c>
      <c r="B141" s="40" t="s">
        <v>224</v>
      </c>
      <c r="C141" s="20" t="s">
        <v>2</v>
      </c>
      <c r="D141" s="21">
        <v>3</v>
      </c>
      <c r="E141" s="22"/>
      <c r="F141" s="22"/>
      <c r="G141" s="22"/>
      <c r="H141" s="22"/>
    </row>
    <row r="142" spans="1:9" outlineLevel="1" x14ac:dyDescent="0.3">
      <c r="A142" s="52"/>
      <c r="B142" s="38"/>
      <c r="C142" s="20"/>
      <c r="D142" s="21"/>
      <c r="E142" s="22"/>
      <c r="F142" s="22"/>
      <c r="G142" s="22"/>
      <c r="H142" s="22"/>
    </row>
    <row r="143" spans="1:9" s="5" customFormat="1" x14ac:dyDescent="0.3">
      <c r="A143" s="51" t="s">
        <v>54</v>
      </c>
      <c r="B143" s="16" t="s">
        <v>55</v>
      </c>
      <c r="C143" s="17"/>
      <c r="D143" s="18"/>
      <c r="E143" s="19"/>
      <c r="F143" s="19"/>
      <c r="G143" s="19"/>
      <c r="H143" s="19"/>
      <c r="I143" s="4"/>
    </row>
    <row r="144" spans="1:9" ht="20.399999999999999" outlineLevel="1" x14ac:dyDescent="0.3">
      <c r="A144" s="52" t="s">
        <v>96</v>
      </c>
      <c r="B144" s="37" t="s">
        <v>271</v>
      </c>
      <c r="C144" s="20" t="s">
        <v>0</v>
      </c>
      <c r="D144" s="21">
        <v>89.46</v>
      </c>
      <c r="E144" s="22"/>
      <c r="F144" s="22"/>
      <c r="G144" s="22"/>
      <c r="H144" s="22"/>
    </row>
    <row r="145" spans="1:9" ht="20.399999999999999" outlineLevel="1" x14ac:dyDescent="0.3">
      <c r="A145" s="125" t="s">
        <v>97</v>
      </c>
      <c r="B145" s="37" t="s">
        <v>232</v>
      </c>
      <c r="C145" s="20" t="s">
        <v>0</v>
      </c>
      <c r="D145" s="21">
        <v>242.75</v>
      </c>
      <c r="E145" s="22"/>
      <c r="F145" s="22"/>
      <c r="G145" s="22"/>
      <c r="H145" s="22"/>
    </row>
    <row r="146" spans="1:9" ht="15" customHeight="1" outlineLevel="1" x14ac:dyDescent="0.3">
      <c r="A146" s="126"/>
      <c r="B146" s="37" t="s">
        <v>268</v>
      </c>
      <c r="C146" s="20"/>
      <c r="D146" s="21"/>
      <c r="E146" s="22"/>
      <c r="F146" s="22"/>
      <c r="G146" s="22"/>
      <c r="H146" s="22"/>
    </row>
    <row r="147" spans="1:9" ht="11.25" customHeight="1" outlineLevel="1" x14ac:dyDescent="0.3">
      <c r="A147" s="57" t="s">
        <v>234</v>
      </c>
      <c r="B147" s="38" t="s">
        <v>233</v>
      </c>
      <c r="C147" s="20" t="s">
        <v>10</v>
      </c>
      <c r="D147" s="21">
        <v>5193</v>
      </c>
      <c r="E147" s="22"/>
      <c r="F147" s="22"/>
      <c r="G147" s="22"/>
      <c r="H147" s="22"/>
    </row>
    <row r="148" spans="1:9" outlineLevel="1" x14ac:dyDescent="0.3">
      <c r="A148" s="52"/>
      <c r="B148" s="24"/>
      <c r="C148" s="20"/>
      <c r="D148" s="21"/>
      <c r="E148" s="22"/>
      <c r="F148" s="22"/>
      <c r="G148" s="22"/>
      <c r="H148" s="22"/>
    </row>
    <row r="149" spans="1:9" s="5" customFormat="1" ht="11.25" customHeight="1" x14ac:dyDescent="0.3">
      <c r="A149" s="51" t="s">
        <v>56</v>
      </c>
      <c r="B149" s="16" t="s">
        <v>57</v>
      </c>
      <c r="C149" s="17"/>
      <c r="D149" s="18"/>
      <c r="E149" s="19"/>
      <c r="F149" s="19"/>
      <c r="G149" s="19"/>
      <c r="H149" s="19"/>
      <c r="I149" s="4"/>
    </row>
    <row r="150" spans="1:9" outlineLevel="1" x14ac:dyDescent="0.3">
      <c r="A150" s="52" t="s">
        <v>98</v>
      </c>
      <c r="B150" s="38" t="s">
        <v>150</v>
      </c>
      <c r="C150" s="20" t="s">
        <v>0</v>
      </c>
      <c r="D150" s="21">
        <v>307.95</v>
      </c>
      <c r="E150" s="22"/>
      <c r="F150" s="22"/>
      <c r="G150" s="22"/>
      <c r="H150" s="22"/>
    </row>
    <row r="151" spans="1:9" ht="6" customHeight="1" x14ac:dyDescent="0.3">
      <c r="B151" s="56"/>
    </row>
    <row r="152" spans="1:9" s="5" customFormat="1" ht="18" customHeight="1" thickBot="1" x14ac:dyDescent="0.35">
      <c r="A152" s="26"/>
      <c r="B152" s="27" t="s">
        <v>40</v>
      </c>
      <c r="C152" s="28"/>
      <c r="D152" s="29"/>
      <c r="E152" s="127"/>
      <c r="F152" s="128"/>
      <c r="G152" s="127"/>
      <c r="H152" s="128"/>
      <c r="I152" s="4"/>
    </row>
    <row r="153" spans="1:9" ht="6" customHeight="1" thickTop="1" x14ac:dyDescent="0.3"/>
    <row r="154" spans="1:9" s="7" customFormat="1" x14ac:dyDescent="0.3">
      <c r="A154" s="6"/>
      <c r="B154" s="3"/>
      <c r="D154" s="8"/>
      <c r="E154" s="8"/>
      <c r="F154" s="8"/>
      <c r="G154" s="8"/>
      <c r="H154" s="8"/>
    </row>
    <row r="155" spans="1:9" s="7" customFormat="1" x14ac:dyDescent="0.3">
      <c r="A155" s="6"/>
      <c r="B155" s="3"/>
      <c r="D155" s="8"/>
      <c r="E155" s="8"/>
      <c r="F155" s="8"/>
      <c r="G155" s="8"/>
      <c r="H155" s="8"/>
    </row>
    <row r="156" spans="1:9" s="7" customFormat="1" x14ac:dyDescent="0.3">
      <c r="A156" s="6"/>
      <c r="B156" s="3"/>
      <c r="D156" s="8"/>
      <c r="E156" s="8"/>
      <c r="F156" s="8"/>
      <c r="G156" s="8"/>
      <c r="H156" s="8"/>
    </row>
    <row r="157" spans="1:9" s="7" customFormat="1" x14ac:dyDescent="0.3">
      <c r="A157" s="6"/>
      <c r="B157" s="3"/>
      <c r="D157" s="8"/>
      <c r="E157" s="8"/>
      <c r="F157" s="8"/>
      <c r="G157" s="8"/>
      <c r="H157" s="8"/>
    </row>
    <row r="158" spans="1:9" s="7" customFormat="1" x14ac:dyDescent="0.3">
      <c r="A158" s="6"/>
      <c r="B158" s="3"/>
      <c r="D158" s="8"/>
      <c r="E158" s="8"/>
      <c r="F158" s="8"/>
      <c r="G158" s="8"/>
      <c r="H158" s="8"/>
    </row>
    <row r="159" spans="1:9" s="7" customFormat="1" x14ac:dyDescent="0.3">
      <c r="A159" s="6"/>
      <c r="B159" s="3"/>
      <c r="D159" s="8"/>
      <c r="E159" s="8"/>
      <c r="F159" s="8"/>
      <c r="G159" s="8"/>
      <c r="H159" s="8"/>
    </row>
  </sheetData>
  <mergeCells count="14">
    <mergeCell ref="A6:F6"/>
    <mergeCell ref="A8:B8"/>
    <mergeCell ref="A9:F9"/>
    <mergeCell ref="A10:A11"/>
    <mergeCell ref="B10:B11"/>
    <mergeCell ref="C10:C11"/>
    <mergeCell ref="D10:D11"/>
    <mergeCell ref="E10:E11"/>
    <mergeCell ref="F10:F11"/>
    <mergeCell ref="G10:G11"/>
    <mergeCell ref="H10:H11"/>
    <mergeCell ref="A145:A146"/>
    <mergeCell ref="E152:F152"/>
    <mergeCell ref="G152:H152"/>
  </mergeCells>
  <printOptions horizontalCentered="1"/>
  <pageMargins left="0.59055118110236227" right="0.59055118110236227" top="0.78740157480314965" bottom="0.59055118110236227" header="0.31496062992125984" footer="0.31496062992125984"/>
  <pageSetup paperSize="9" fitToHeight="0" orientation="landscape" r:id="rId1"/>
  <headerFooter>
    <oddFooter>&amp;C&amp;"Arial,Normal"&amp;8&amp;P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5D5CE-A572-4F17-BED4-9E42B06086F0}">
  <sheetPr>
    <pageSetUpPr fitToPage="1"/>
  </sheetPr>
  <dimension ref="A1:CP41"/>
  <sheetViews>
    <sheetView tabSelected="1" workbookViewId="0">
      <selection activeCell="F13" sqref="F13"/>
    </sheetView>
  </sheetViews>
  <sheetFormatPr defaultRowHeight="14.4" x14ac:dyDescent="0.3"/>
  <cols>
    <col min="1" max="1" width="6" customWidth="1"/>
    <col min="2" max="2" width="27.88671875" customWidth="1"/>
    <col min="3" max="3" width="10" bestFit="1" customWidth="1"/>
    <col min="4" max="4" width="7" style="112" customWidth="1"/>
    <col min="5" max="5" width="11" bestFit="1" customWidth="1"/>
    <col min="6" max="6" width="6.88671875" customWidth="1"/>
    <col min="7" max="7" width="11" bestFit="1" customWidth="1"/>
    <col min="8" max="8" width="11.88671875" bestFit="1" customWidth="1"/>
    <col min="9" max="9" width="6.88671875" bestFit="1" customWidth="1"/>
    <col min="10" max="11" width="11.88671875" bestFit="1" customWidth="1"/>
    <col min="12" max="12" width="6" bestFit="1" customWidth="1"/>
    <col min="13" max="14" width="11.88671875" bestFit="1" customWidth="1"/>
    <col min="15" max="15" width="6.88671875" customWidth="1"/>
    <col min="16" max="17" width="11.88671875" bestFit="1" customWidth="1"/>
    <col min="18" max="18" width="6" bestFit="1" customWidth="1"/>
    <col min="19" max="19" width="11.88671875" bestFit="1" customWidth="1"/>
    <col min="20" max="20" width="11" bestFit="1" customWidth="1"/>
    <col min="21" max="21" width="6.88671875" customWidth="1"/>
    <col min="22" max="22" width="11.88671875" bestFit="1" customWidth="1"/>
    <col min="23" max="23" width="11" bestFit="1" customWidth="1"/>
    <col min="24" max="24" width="6.88671875" customWidth="1"/>
    <col min="25" max="25" width="11.88671875" bestFit="1" customWidth="1"/>
    <col min="26" max="26" width="10.88671875" hidden="1" customWidth="1"/>
    <col min="27" max="27" width="6.88671875" hidden="1" customWidth="1"/>
    <col min="28" max="29" width="10.88671875" hidden="1" customWidth="1"/>
    <col min="30" max="30" width="6.88671875" hidden="1" customWidth="1"/>
    <col min="31" max="32" width="10.88671875" hidden="1" customWidth="1"/>
    <col min="33" max="33" width="6.88671875" hidden="1" customWidth="1"/>
    <col min="34" max="35" width="10.88671875" hidden="1" customWidth="1"/>
    <col min="36" max="36" width="6.88671875" hidden="1" customWidth="1"/>
    <col min="37" max="38" width="10.88671875" hidden="1" customWidth="1"/>
    <col min="39" max="39" width="6.88671875" hidden="1" customWidth="1"/>
    <col min="40" max="41" width="10.88671875" hidden="1" customWidth="1"/>
    <col min="42" max="42" width="6.88671875" hidden="1" customWidth="1"/>
    <col min="43" max="44" width="10.88671875" hidden="1" customWidth="1"/>
    <col min="45" max="45" width="6.88671875" hidden="1" customWidth="1"/>
    <col min="46" max="47" width="10.88671875" hidden="1" customWidth="1"/>
    <col min="48" max="48" width="6.88671875" hidden="1" customWidth="1"/>
    <col min="49" max="50" width="10.88671875" hidden="1" customWidth="1"/>
    <col min="51" max="51" width="6.88671875" hidden="1" customWidth="1"/>
    <col min="52" max="53" width="10.88671875" hidden="1" customWidth="1"/>
    <col min="54" max="54" width="6.88671875" hidden="1" customWidth="1"/>
    <col min="55" max="56" width="10.88671875" hidden="1" customWidth="1"/>
    <col min="57" max="57" width="6.88671875" hidden="1" customWidth="1"/>
    <col min="58" max="59" width="10.88671875" hidden="1" customWidth="1"/>
    <col min="60" max="60" width="6.88671875" hidden="1" customWidth="1"/>
    <col min="61" max="62" width="10.88671875" hidden="1" customWidth="1"/>
    <col min="63" max="63" width="6.88671875" hidden="1" customWidth="1"/>
    <col min="64" max="65" width="10.88671875" hidden="1" customWidth="1"/>
    <col min="66" max="66" width="6.88671875" hidden="1" customWidth="1"/>
    <col min="67" max="68" width="10.88671875" hidden="1" customWidth="1"/>
    <col min="69" max="69" width="6.88671875" hidden="1" customWidth="1"/>
    <col min="70" max="70" width="10.88671875" hidden="1" customWidth="1"/>
    <col min="71" max="71" width="9.88671875" hidden="1" customWidth="1"/>
    <col min="72" max="72" width="6.88671875" hidden="1" customWidth="1"/>
    <col min="73" max="73" width="11" hidden="1" customWidth="1"/>
    <col min="74" max="74" width="9.88671875" hidden="1" customWidth="1"/>
    <col min="75" max="75" width="5.6640625" hidden="1" customWidth="1"/>
    <col min="76" max="76" width="10.88671875" hidden="1" customWidth="1"/>
    <col min="77" max="77" width="9.88671875" hidden="1" customWidth="1"/>
    <col min="78" max="78" width="5.6640625" hidden="1" customWidth="1"/>
    <col min="79" max="79" width="10.88671875" hidden="1" customWidth="1"/>
    <col min="80" max="80" width="9.88671875" hidden="1" customWidth="1"/>
    <col min="81" max="81" width="5.6640625" hidden="1" customWidth="1"/>
    <col min="82" max="82" width="10.88671875" hidden="1" customWidth="1"/>
    <col min="83" max="83" width="9.88671875" hidden="1" customWidth="1"/>
    <col min="84" max="84" width="5.6640625" hidden="1" customWidth="1"/>
    <col min="85" max="85" width="10.88671875" hidden="1" customWidth="1"/>
    <col min="86" max="86" width="9.88671875" hidden="1" customWidth="1"/>
    <col min="87" max="87" width="5.88671875" hidden="1" customWidth="1"/>
    <col min="88" max="88" width="10.88671875" hidden="1" customWidth="1"/>
    <col min="89" max="89" width="9.88671875" hidden="1" customWidth="1"/>
    <col min="90" max="90" width="5.88671875" hidden="1" customWidth="1"/>
    <col min="91" max="91" width="10.88671875" hidden="1" customWidth="1"/>
    <col min="92" max="92" width="11.88671875" bestFit="1" customWidth="1"/>
    <col min="93" max="93" width="9.88671875" bestFit="1" customWidth="1"/>
    <col min="94" max="94" width="9.88671875" style="63" bestFit="1" customWidth="1"/>
    <col min="301" max="301" width="6" customWidth="1"/>
    <col min="302" max="302" width="31.88671875" customWidth="1"/>
    <col min="303" max="303" width="11.88671875" customWidth="1"/>
    <col min="304" max="304" width="7" customWidth="1"/>
    <col min="305" max="305" width="11.44140625" customWidth="1"/>
    <col min="306" max="306" width="5.88671875" customWidth="1"/>
    <col min="307" max="308" width="11.44140625" customWidth="1"/>
    <col min="309" max="309" width="5.88671875" customWidth="1"/>
    <col min="310" max="311" width="11.44140625" customWidth="1"/>
    <col min="312" max="312" width="5.88671875" customWidth="1"/>
    <col min="313" max="314" width="11.44140625" customWidth="1"/>
    <col min="315" max="315" width="5.88671875" customWidth="1"/>
    <col min="316" max="316" width="12" customWidth="1"/>
    <col min="317" max="317" width="11.44140625" customWidth="1"/>
    <col min="318" max="318" width="5.88671875" customWidth="1"/>
    <col min="319" max="319" width="12" customWidth="1"/>
    <col min="320" max="320" width="11.44140625" customWidth="1"/>
    <col min="321" max="321" width="5.6640625" customWidth="1"/>
    <col min="322" max="322" width="12" customWidth="1"/>
    <col min="323" max="323" width="11.44140625" customWidth="1"/>
    <col min="324" max="324" width="5.6640625" customWidth="1"/>
    <col min="325" max="325" width="12" customWidth="1"/>
    <col min="326" max="326" width="11.44140625" customWidth="1"/>
    <col min="327" max="327" width="5.6640625" customWidth="1"/>
    <col min="328" max="328" width="12" customWidth="1"/>
    <col min="329" max="329" width="11.33203125" customWidth="1"/>
    <col min="330" max="330" width="5.6640625" customWidth="1"/>
    <col min="331" max="331" width="12" customWidth="1"/>
    <col min="332" max="332" width="11.33203125" customWidth="1"/>
    <col min="333" max="333" width="5.6640625" customWidth="1"/>
    <col min="334" max="334" width="12" customWidth="1"/>
    <col min="335" max="335" width="11.44140625" customWidth="1"/>
    <col min="336" max="336" width="5.88671875" customWidth="1"/>
    <col min="337" max="337" width="12" customWidth="1"/>
    <col min="338" max="338" width="11.44140625" customWidth="1"/>
    <col min="339" max="339" width="5.88671875" customWidth="1"/>
    <col min="340" max="340" width="12" customWidth="1"/>
    <col min="341" max="341" width="11.44140625" customWidth="1"/>
    <col min="342" max="342" width="5.88671875" customWidth="1"/>
    <col min="343" max="343" width="12" customWidth="1"/>
    <col min="344" max="344" width="11.44140625" customWidth="1"/>
    <col min="345" max="345" width="5.88671875" customWidth="1"/>
    <col min="346" max="347" width="12" customWidth="1"/>
    <col min="349" max="350" width="9.88671875" bestFit="1" customWidth="1"/>
    <col min="557" max="557" width="6" customWidth="1"/>
    <col min="558" max="558" width="31.88671875" customWidth="1"/>
    <col min="559" max="559" width="11.88671875" customWidth="1"/>
    <col min="560" max="560" width="7" customWidth="1"/>
    <col min="561" max="561" width="11.44140625" customWidth="1"/>
    <col min="562" max="562" width="5.88671875" customWidth="1"/>
    <col min="563" max="564" width="11.44140625" customWidth="1"/>
    <col min="565" max="565" width="5.88671875" customWidth="1"/>
    <col min="566" max="567" width="11.44140625" customWidth="1"/>
    <col min="568" max="568" width="5.88671875" customWidth="1"/>
    <col min="569" max="570" width="11.44140625" customWidth="1"/>
    <col min="571" max="571" width="5.88671875" customWidth="1"/>
    <col min="572" max="572" width="12" customWidth="1"/>
    <col min="573" max="573" width="11.44140625" customWidth="1"/>
    <col min="574" max="574" width="5.88671875" customWidth="1"/>
    <col min="575" max="575" width="12" customWidth="1"/>
    <col min="576" max="576" width="11.44140625" customWidth="1"/>
    <col min="577" max="577" width="5.6640625" customWidth="1"/>
    <col min="578" max="578" width="12" customWidth="1"/>
    <col min="579" max="579" width="11.44140625" customWidth="1"/>
    <col min="580" max="580" width="5.6640625" customWidth="1"/>
    <col min="581" max="581" width="12" customWidth="1"/>
    <col min="582" max="582" width="11.44140625" customWidth="1"/>
    <col min="583" max="583" width="5.6640625" customWidth="1"/>
    <col min="584" max="584" width="12" customWidth="1"/>
    <col min="585" max="585" width="11.33203125" customWidth="1"/>
    <col min="586" max="586" width="5.6640625" customWidth="1"/>
    <col min="587" max="587" width="12" customWidth="1"/>
    <col min="588" max="588" width="11.33203125" customWidth="1"/>
    <col min="589" max="589" width="5.6640625" customWidth="1"/>
    <col min="590" max="590" width="12" customWidth="1"/>
    <col min="591" max="591" width="11.44140625" customWidth="1"/>
    <col min="592" max="592" width="5.88671875" customWidth="1"/>
    <col min="593" max="593" width="12" customWidth="1"/>
    <col min="594" max="594" width="11.44140625" customWidth="1"/>
    <col min="595" max="595" width="5.88671875" customWidth="1"/>
    <col min="596" max="596" width="12" customWidth="1"/>
    <col min="597" max="597" width="11.44140625" customWidth="1"/>
    <col min="598" max="598" width="5.88671875" customWidth="1"/>
    <col min="599" max="599" width="12" customWidth="1"/>
    <col min="600" max="600" width="11.44140625" customWidth="1"/>
    <col min="601" max="601" width="5.88671875" customWidth="1"/>
    <col min="602" max="603" width="12" customWidth="1"/>
    <col min="605" max="606" width="9.88671875" bestFit="1" customWidth="1"/>
    <col min="813" max="813" width="6" customWidth="1"/>
    <col min="814" max="814" width="31.88671875" customWidth="1"/>
    <col min="815" max="815" width="11.88671875" customWidth="1"/>
    <col min="816" max="816" width="7" customWidth="1"/>
    <col min="817" max="817" width="11.44140625" customWidth="1"/>
    <col min="818" max="818" width="5.88671875" customWidth="1"/>
    <col min="819" max="820" width="11.44140625" customWidth="1"/>
    <col min="821" max="821" width="5.88671875" customWidth="1"/>
    <col min="822" max="823" width="11.44140625" customWidth="1"/>
    <col min="824" max="824" width="5.88671875" customWidth="1"/>
    <col min="825" max="826" width="11.44140625" customWidth="1"/>
    <col min="827" max="827" width="5.88671875" customWidth="1"/>
    <col min="828" max="828" width="12" customWidth="1"/>
    <col min="829" max="829" width="11.44140625" customWidth="1"/>
    <col min="830" max="830" width="5.88671875" customWidth="1"/>
    <col min="831" max="831" width="12" customWidth="1"/>
    <col min="832" max="832" width="11.44140625" customWidth="1"/>
    <col min="833" max="833" width="5.6640625" customWidth="1"/>
    <col min="834" max="834" width="12" customWidth="1"/>
    <col min="835" max="835" width="11.44140625" customWidth="1"/>
    <col min="836" max="836" width="5.6640625" customWidth="1"/>
    <col min="837" max="837" width="12" customWidth="1"/>
    <col min="838" max="838" width="11.44140625" customWidth="1"/>
    <col min="839" max="839" width="5.6640625" customWidth="1"/>
    <col min="840" max="840" width="12" customWidth="1"/>
    <col min="841" max="841" width="11.33203125" customWidth="1"/>
    <col min="842" max="842" width="5.6640625" customWidth="1"/>
    <col min="843" max="843" width="12" customWidth="1"/>
    <col min="844" max="844" width="11.33203125" customWidth="1"/>
    <col min="845" max="845" width="5.6640625" customWidth="1"/>
    <col min="846" max="846" width="12" customWidth="1"/>
    <col min="847" max="847" width="11.44140625" customWidth="1"/>
    <col min="848" max="848" width="5.88671875" customWidth="1"/>
    <col min="849" max="849" width="12" customWidth="1"/>
    <col min="850" max="850" width="11.44140625" customWidth="1"/>
    <col min="851" max="851" width="5.88671875" customWidth="1"/>
    <col min="852" max="852" width="12" customWidth="1"/>
    <col min="853" max="853" width="11.44140625" customWidth="1"/>
    <col min="854" max="854" width="5.88671875" customWidth="1"/>
    <col min="855" max="855" width="12" customWidth="1"/>
    <col min="856" max="856" width="11.44140625" customWidth="1"/>
    <col min="857" max="857" width="5.88671875" customWidth="1"/>
    <col min="858" max="859" width="12" customWidth="1"/>
    <col min="861" max="862" width="9.88671875" bestFit="1" customWidth="1"/>
    <col min="1069" max="1069" width="6" customWidth="1"/>
    <col min="1070" max="1070" width="31.88671875" customWidth="1"/>
    <col min="1071" max="1071" width="11.88671875" customWidth="1"/>
    <col min="1072" max="1072" width="7" customWidth="1"/>
    <col min="1073" max="1073" width="11.44140625" customWidth="1"/>
    <col min="1074" max="1074" width="5.88671875" customWidth="1"/>
    <col min="1075" max="1076" width="11.44140625" customWidth="1"/>
    <col min="1077" max="1077" width="5.88671875" customWidth="1"/>
    <col min="1078" max="1079" width="11.44140625" customWidth="1"/>
    <col min="1080" max="1080" width="5.88671875" customWidth="1"/>
    <col min="1081" max="1082" width="11.44140625" customWidth="1"/>
    <col min="1083" max="1083" width="5.88671875" customWidth="1"/>
    <col min="1084" max="1084" width="12" customWidth="1"/>
    <col min="1085" max="1085" width="11.44140625" customWidth="1"/>
    <col min="1086" max="1086" width="5.88671875" customWidth="1"/>
    <col min="1087" max="1087" width="12" customWidth="1"/>
    <col min="1088" max="1088" width="11.44140625" customWidth="1"/>
    <col min="1089" max="1089" width="5.6640625" customWidth="1"/>
    <col min="1090" max="1090" width="12" customWidth="1"/>
    <col min="1091" max="1091" width="11.44140625" customWidth="1"/>
    <col min="1092" max="1092" width="5.6640625" customWidth="1"/>
    <col min="1093" max="1093" width="12" customWidth="1"/>
    <col min="1094" max="1094" width="11.44140625" customWidth="1"/>
    <col min="1095" max="1095" width="5.6640625" customWidth="1"/>
    <col min="1096" max="1096" width="12" customWidth="1"/>
    <col min="1097" max="1097" width="11.33203125" customWidth="1"/>
    <col min="1098" max="1098" width="5.6640625" customWidth="1"/>
    <col min="1099" max="1099" width="12" customWidth="1"/>
    <col min="1100" max="1100" width="11.33203125" customWidth="1"/>
    <col min="1101" max="1101" width="5.6640625" customWidth="1"/>
    <col min="1102" max="1102" width="12" customWidth="1"/>
    <col min="1103" max="1103" width="11.44140625" customWidth="1"/>
    <col min="1104" max="1104" width="5.88671875" customWidth="1"/>
    <col min="1105" max="1105" width="12" customWidth="1"/>
    <col min="1106" max="1106" width="11.44140625" customWidth="1"/>
    <col min="1107" max="1107" width="5.88671875" customWidth="1"/>
    <col min="1108" max="1108" width="12" customWidth="1"/>
    <col min="1109" max="1109" width="11.44140625" customWidth="1"/>
    <col min="1110" max="1110" width="5.88671875" customWidth="1"/>
    <col min="1111" max="1111" width="12" customWidth="1"/>
    <col min="1112" max="1112" width="11.44140625" customWidth="1"/>
    <col min="1113" max="1113" width="5.88671875" customWidth="1"/>
    <col min="1114" max="1115" width="12" customWidth="1"/>
    <col min="1117" max="1118" width="9.88671875" bestFit="1" customWidth="1"/>
    <col min="1325" max="1325" width="6" customWidth="1"/>
    <col min="1326" max="1326" width="31.88671875" customWidth="1"/>
    <col min="1327" max="1327" width="11.88671875" customWidth="1"/>
    <col min="1328" max="1328" width="7" customWidth="1"/>
    <col min="1329" max="1329" width="11.44140625" customWidth="1"/>
    <col min="1330" max="1330" width="5.88671875" customWidth="1"/>
    <col min="1331" max="1332" width="11.44140625" customWidth="1"/>
    <col min="1333" max="1333" width="5.88671875" customWidth="1"/>
    <col min="1334" max="1335" width="11.44140625" customWidth="1"/>
    <col min="1336" max="1336" width="5.88671875" customWidth="1"/>
    <col min="1337" max="1338" width="11.44140625" customWidth="1"/>
    <col min="1339" max="1339" width="5.88671875" customWidth="1"/>
    <col min="1340" max="1340" width="12" customWidth="1"/>
    <col min="1341" max="1341" width="11.44140625" customWidth="1"/>
    <col min="1342" max="1342" width="5.88671875" customWidth="1"/>
    <col min="1343" max="1343" width="12" customWidth="1"/>
    <col min="1344" max="1344" width="11.44140625" customWidth="1"/>
    <col min="1345" max="1345" width="5.6640625" customWidth="1"/>
    <col min="1346" max="1346" width="12" customWidth="1"/>
    <col min="1347" max="1347" width="11.44140625" customWidth="1"/>
    <col min="1348" max="1348" width="5.6640625" customWidth="1"/>
    <col min="1349" max="1349" width="12" customWidth="1"/>
    <col min="1350" max="1350" width="11.44140625" customWidth="1"/>
    <col min="1351" max="1351" width="5.6640625" customWidth="1"/>
    <col min="1352" max="1352" width="12" customWidth="1"/>
    <col min="1353" max="1353" width="11.33203125" customWidth="1"/>
    <col min="1354" max="1354" width="5.6640625" customWidth="1"/>
    <col min="1355" max="1355" width="12" customWidth="1"/>
    <col min="1356" max="1356" width="11.33203125" customWidth="1"/>
    <col min="1357" max="1357" width="5.6640625" customWidth="1"/>
    <col min="1358" max="1358" width="12" customWidth="1"/>
    <col min="1359" max="1359" width="11.44140625" customWidth="1"/>
    <col min="1360" max="1360" width="5.88671875" customWidth="1"/>
    <col min="1361" max="1361" width="12" customWidth="1"/>
    <col min="1362" max="1362" width="11.44140625" customWidth="1"/>
    <col min="1363" max="1363" width="5.88671875" customWidth="1"/>
    <col min="1364" max="1364" width="12" customWidth="1"/>
    <col min="1365" max="1365" width="11.44140625" customWidth="1"/>
    <col min="1366" max="1366" width="5.88671875" customWidth="1"/>
    <col min="1367" max="1367" width="12" customWidth="1"/>
    <col min="1368" max="1368" width="11.44140625" customWidth="1"/>
    <col min="1369" max="1369" width="5.88671875" customWidth="1"/>
    <col min="1370" max="1371" width="12" customWidth="1"/>
    <col min="1373" max="1374" width="9.88671875" bestFit="1" customWidth="1"/>
    <col min="1581" max="1581" width="6" customWidth="1"/>
    <col min="1582" max="1582" width="31.88671875" customWidth="1"/>
    <col min="1583" max="1583" width="11.88671875" customWidth="1"/>
    <col min="1584" max="1584" width="7" customWidth="1"/>
    <col min="1585" max="1585" width="11.44140625" customWidth="1"/>
    <col min="1586" max="1586" width="5.88671875" customWidth="1"/>
    <col min="1587" max="1588" width="11.44140625" customWidth="1"/>
    <col min="1589" max="1589" width="5.88671875" customWidth="1"/>
    <col min="1590" max="1591" width="11.44140625" customWidth="1"/>
    <col min="1592" max="1592" width="5.88671875" customWidth="1"/>
    <col min="1593" max="1594" width="11.44140625" customWidth="1"/>
    <col min="1595" max="1595" width="5.88671875" customWidth="1"/>
    <col min="1596" max="1596" width="12" customWidth="1"/>
    <col min="1597" max="1597" width="11.44140625" customWidth="1"/>
    <col min="1598" max="1598" width="5.88671875" customWidth="1"/>
    <col min="1599" max="1599" width="12" customWidth="1"/>
    <col min="1600" max="1600" width="11.44140625" customWidth="1"/>
    <col min="1601" max="1601" width="5.6640625" customWidth="1"/>
    <col min="1602" max="1602" width="12" customWidth="1"/>
    <col min="1603" max="1603" width="11.44140625" customWidth="1"/>
    <col min="1604" max="1604" width="5.6640625" customWidth="1"/>
    <col min="1605" max="1605" width="12" customWidth="1"/>
    <col min="1606" max="1606" width="11.44140625" customWidth="1"/>
    <col min="1607" max="1607" width="5.6640625" customWidth="1"/>
    <col min="1608" max="1608" width="12" customWidth="1"/>
    <col min="1609" max="1609" width="11.33203125" customWidth="1"/>
    <col min="1610" max="1610" width="5.6640625" customWidth="1"/>
    <col min="1611" max="1611" width="12" customWidth="1"/>
    <col min="1612" max="1612" width="11.33203125" customWidth="1"/>
    <col min="1613" max="1613" width="5.6640625" customWidth="1"/>
    <col min="1614" max="1614" width="12" customWidth="1"/>
    <col min="1615" max="1615" width="11.44140625" customWidth="1"/>
    <col min="1616" max="1616" width="5.88671875" customWidth="1"/>
    <col min="1617" max="1617" width="12" customWidth="1"/>
    <col min="1618" max="1618" width="11.44140625" customWidth="1"/>
    <col min="1619" max="1619" width="5.88671875" customWidth="1"/>
    <col min="1620" max="1620" width="12" customWidth="1"/>
    <col min="1621" max="1621" width="11.44140625" customWidth="1"/>
    <col min="1622" max="1622" width="5.88671875" customWidth="1"/>
    <col min="1623" max="1623" width="12" customWidth="1"/>
    <col min="1624" max="1624" width="11.44140625" customWidth="1"/>
    <col min="1625" max="1625" width="5.88671875" customWidth="1"/>
    <col min="1626" max="1627" width="12" customWidth="1"/>
    <col min="1629" max="1630" width="9.88671875" bestFit="1" customWidth="1"/>
    <col min="1837" max="1837" width="6" customWidth="1"/>
    <col min="1838" max="1838" width="31.88671875" customWidth="1"/>
    <col min="1839" max="1839" width="11.88671875" customWidth="1"/>
    <col min="1840" max="1840" width="7" customWidth="1"/>
    <col min="1841" max="1841" width="11.44140625" customWidth="1"/>
    <col min="1842" max="1842" width="5.88671875" customWidth="1"/>
    <col min="1843" max="1844" width="11.44140625" customWidth="1"/>
    <col min="1845" max="1845" width="5.88671875" customWidth="1"/>
    <col min="1846" max="1847" width="11.44140625" customWidth="1"/>
    <col min="1848" max="1848" width="5.88671875" customWidth="1"/>
    <col min="1849" max="1850" width="11.44140625" customWidth="1"/>
    <col min="1851" max="1851" width="5.88671875" customWidth="1"/>
    <col min="1852" max="1852" width="12" customWidth="1"/>
    <col min="1853" max="1853" width="11.44140625" customWidth="1"/>
    <col min="1854" max="1854" width="5.88671875" customWidth="1"/>
    <col min="1855" max="1855" width="12" customWidth="1"/>
    <col min="1856" max="1856" width="11.44140625" customWidth="1"/>
    <col min="1857" max="1857" width="5.6640625" customWidth="1"/>
    <col min="1858" max="1858" width="12" customWidth="1"/>
    <col min="1859" max="1859" width="11.44140625" customWidth="1"/>
    <col min="1860" max="1860" width="5.6640625" customWidth="1"/>
    <col min="1861" max="1861" width="12" customWidth="1"/>
    <col min="1862" max="1862" width="11.44140625" customWidth="1"/>
    <col min="1863" max="1863" width="5.6640625" customWidth="1"/>
    <col min="1864" max="1864" width="12" customWidth="1"/>
    <col min="1865" max="1865" width="11.33203125" customWidth="1"/>
    <col min="1866" max="1866" width="5.6640625" customWidth="1"/>
    <col min="1867" max="1867" width="12" customWidth="1"/>
    <col min="1868" max="1868" width="11.33203125" customWidth="1"/>
    <col min="1869" max="1869" width="5.6640625" customWidth="1"/>
    <col min="1870" max="1870" width="12" customWidth="1"/>
    <col min="1871" max="1871" width="11.44140625" customWidth="1"/>
    <col min="1872" max="1872" width="5.88671875" customWidth="1"/>
    <col min="1873" max="1873" width="12" customWidth="1"/>
    <col min="1874" max="1874" width="11.44140625" customWidth="1"/>
    <col min="1875" max="1875" width="5.88671875" customWidth="1"/>
    <col min="1876" max="1876" width="12" customWidth="1"/>
    <col min="1877" max="1877" width="11.44140625" customWidth="1"/>
    <col min="1878" max="1878" width="5.88671875" customWidth="1"/>
    <col min="1879" max="1879" width="12" customWidth="1"/>
    <col min="1880" max="1880" width="11.44140625" customWidth="1"/>
    <col min="1881" max="1881" width="5.88671875" customWidth="1"/>
    <col min="1882" max="1883" width="12" customWidth="1"/>
    <col min="1885" max="1886" width="9.88671875" bestFit="1" customWidth="1"/>
    <col min="2093" max="2093" width="6" customWidth="1"/>
    <col min="2094" max="2094" width="31.88671875" customWidth="1"/>
    <col min="2095" max="2095" width="11.88671875" customWidth="1"/>
    <col min="2096" max="2096" width="7" customWidth="1"/>
    <col min="2097" max="2097" width="11.44140625" customWidth="1"/>
    <col min="2098" max="2098" width="5.88671875" customWidth="1"/>
    <col min="2099" max="2100" width="11.44140625" customWidth="1"/>
    <col min="2101" max="2101" width="5.88671875" customWidth="1"/>
    <col min="2102" max="2103" width="11.44140625" customWidth="1"/>
    <col min="2104" max="2104" width="5.88671875" customWidth="1"/>
    <col min="2105" max="2106" width="11.44140625" customWidth="1"/>
    <col min="2107" max="2107" width="5.88671875" customWidth="1"/>
    <col min="2108" max="2108" width="12" customWidth="1"/>
    <col min="2109" max="2109" width="11.44140625" customWidth="1"/>
    <col min="2110" max="2110" width="5.88671875" customWidth="1"/>
    <col min="2111" max="2111" width="12" customWidth="1"/>
    <col min="2112" max="2112" width="11.44140625" customWidth="1"/>
    <col min="2113" max="2113" width="5.6640625" customWidth="1"/>
    <col min="2114" max="2114" width="12" customWidth="1"/>
    <col min="2115" max="2115" width="11.44140625" customWidth="1"/>
    <col min="2116" max="2116" width="5.6640625" customWidth="1"/>
    <col min="2117" max="2117" width="12" customWidth="1"/>
    <col min="2118" max="2118" width="11.44140625" customWidth="1"/>
    <col min="2119" max="2119" width="5.6640625" customWidth="1"/>
    <col min="2120" max="2120" width="12" customWidth="1"/>
    <col min="2121" max="2121" width="11.33203125" customWidth="1"/>
    <col min="2122" max="2122" width="5.6640625" customWidth="1"/>
    <col min="2123" max="2123" width="12" customWidth="1"/>
    <col min="2124" max="2124" width="11.33203125" customWidth="1"/>
    <col min="2125" max="2125" width="5.6640625" customWidth="1"/>
    <col min="2126" max="2126" width="12" customWidth="1"/>
    <col min="2127" max="2127" width="11.44140625" customWidth="1"/>
    <col min="2128" max="2128" width="5.88671875" customWidth="1"/>
    <col min="2129" max="2129" width="12" customWidth="1"/>
    <col min="2130" max="2130" width="11.44140625" customWidth="1"/>
    <col min="2131" max="2131" width="5.88671875" customWidth="1"/>
    <col min="2132" max="2132" width="12" customWidth="1"/>
    <col min="2133" max="2133" width="11.44140625" customWidth="1"/>
    <col min="2134" max="2134" width="5.88671875" customWidth="1"/>
    <col min="2135" max="2135" width="12" customWidth="1"/>
    <col min="2136" max="2136" width="11.44140625" customWidth="1"/>
    <col min="2137" max="2137" width="5.88671875" customWidth="1"/>
    <col min="2138" max="2139" width="12" customWidth="1"/>
    <col min="2141" max="2142" width="9.88671875" bestFit="1" customWidth="1"/>
    <col min="2349" max="2349" width="6" customWidth="1"/>
    <col min="2350" max="2350" width="31.88671875" customWidth="1"/>
    <col min="2351" max="2351" width="11.88671875" customWidth="1"/>
    <col min="2352" max="2352" width="7" customWidth="1"/>
    <col min="2353" max="2353" width="11.44140625" customWidth="1"/>
    <col min="2354" max="2354" width="5.88671875" customWidth="1"/>
    <col min="2355" max="2356" width="11.44140625" customWidth="1"/>
    <col min="2357" max="2357" width="5.88671875" customWidth="1"/>
    <col min="2358" max="2359" width="11.44140625" customWidth="1"/>
    <col min="2360" max="2360" width="5.88671875" customWidth="1"/>
    <col min="2361" max="2362" width="11.44140625" customWidth="1"/>
    <col min="2363" max="2363" width="5.88671875" customWidth="1"/>
    <col min="2364" max="2364" width="12" customWidth="1"/>
    <col min="2365" max="2365" width="11.44140625" customWidth="1"/>
    <col min="2366" max="2366" width="5.88671875" customWidth="1"/>
    <col min="2367" max="2367" width="12" customWidth="1"/>
    <col min="2368" max="2368" width="11.44140625" customWidth="1"/>
    <col min="2369" max="2369" width="5.6640625" customWidth="1"/>
    <col min="2370" max="2370" width="12" customWidth="1"/>
    <col min="2371" max="2371" width="11.44140625" customWidth="1"/>
    <col min="2372" max="2372" width="5.6640625" customWidth="1"/>
    <col min="2373" max="2373" width="12" customWidth="1"/>
    <col min="2374" max="2374" width="11.44140625" customWidth="1"/>
    <col min="2375" max="2375" width="5.6640625" customWidth="1"/>
    <col min="2376" max="2376" width="12" customWidth="1"/>
    <col min="2377" max="2377" width="11.33203125" customWidth="1"/>
    <col min="2378" max="2378" width="5.6640625" customWidth="1"/>
    <col min="2379" max="2379" width="12" customWidth="1"/>
    <col min="2380" max="2380" width="11.33203125" customWidth="1"/>
    <col min="2381" max="2381" width="5.6640625" customWidth="1"/>
    <col min="2382" max="2382" width="12" customWidth="1"/>
    <col min="2383" max="2383" width="11.44140625" customWidth="1"/>
    <col min="2384" max="2384" width="5.88671875" customWidth="1"/>
    <col min="2385" max="2385" width="12" customWidth="1"/>
    <col min="2386" max="2386" width="11.44140625" customWidth="1"/>
    <col min="2387" max="2387" width="5.88671875" customWidth="1"/>
    <col min="2388" max="2388" width="12" customWidth="1"/>
    <col min="2389" max="2389" width="11.44140625" customWidth="1"/>
    <col min="2390" max="2390" width="5.88671875" customWidth="1"/>
    <col min="2391" max="2391" width="12" customWidth="1"/>
    <col min="2392" max="2392" width="11.44140625" customWidth="1"/>
    <col min="2393" max="2393" width="5.88671875" customWidth="1"/>
    <col min="2394" max="2395" width="12" customWidth="1"/>
    <col min="2397" max="2398" width="9.88671875" bestFit="1" customWidth="1"/>
    <col min="2605" max="2605" width="6" customWidth="1"/>
    <col min="2606" max="2606" width="31.88671875" customWidth="1"/>
    <col min="2607" max="2607" width="11.88671875" customWidth="1"/>
    <col min="2608" max="2608" width="7" customWidth="1"/>
    <col min="2609" max="2609" width="11.44140625" customWidth="1"/>
    <col min="2610" max="2610" width="5.88671875" customWidth="1"/>
    <col min="2611" max="2612" width="11.44140625" customWidth="1"/>
    <col min="2613" max="2613" width="5.88671875" customWidth="1"/>
    <col min="2614" max="2615" width="11.44140625" customWidth="1"/>
    <col min="2616" max="2616" width="5.88671875" customWidth="1"/>
    <col min="2617" max="2618" width="11.44140625" customWidth="1"/>
    <col min="2619" max="2619" width="5.88671875" customWidth="1"/>
    <col min="2620" max="2620" width="12" customWidth="1"/>
    <col min="2621" max="2621" width="11.44140625" customWidth="1"/>
    <col min="2622" max="2622" width="5.88671875" customWidth="1"/>
    <col min="2623" max="2623" width="12" customWidth="1"/>
    <col min="2624" max="2624" width="11.44140625" customWidth="1"/>
    <col min="2625" max="2625" width="5.6640625" customWidth="1"/>
    <col min="2626" max="2626" width="12" customWidth="1"/>
    <col min="2627" max="2627" width="11.44140625" customWidth="1"/>
    <col min="2628" max="2628" width="5.6640625" customWidth="1"/>
    <col min="2629" max="2629" width="12" customWidth="1"/>
    <col min="2630" max="2630" width="11.44140625" customWidth="1"/>
    <col min="2631" max="2631" width="5.6640625" customWidth="1"/>
    <col min="2632" max="2632" width="12" customWidth="1"/>
    <col min="2633" max="2633" width="11.33203125" customWidth="1"/>
    <col min="2634" max="2634" width="5.6640625" customWidth="1"/>
    <col min="2635" max="2635" width="12" customWidth="1"/>
    <col min="2636" max="2636" width="11.33203125" customWidth="1"/>
    <col min="2637" max="2637" width="5.6640625" customWidth="1"/>
    <col min="2638" max="2638" width="12" customWidth="1"/>
    <col min="2639" max="2639" width="11.44140625" customWidth="1"/>
    <col min="2640" max="2640" width="5.88671875" customWidth="1"/>
    <col min="2641" max="2641" width="12" customWidth="1"/>
    <col min="2642" max="2642" width="11.44140625" customWidth="1"/>
    <col min="2643" max="2643" width="5.88671875" customWidth="1"/>
    <col min="2644" max="2644" width="12" customWidth="1"/>
    <col min="2645" max="2645" width="11.44140625" customWidth="1"/>
    <col min="2646" max="2646" width="5.88671875" customWidth="1"/>
    <col min="2647" max="2647" width="12" customWidth="1"/>
    <col min="2648" max="2648" width="11.44140625" customWidth="1"/>
    <col min="2649" max="2649" width="5.88671875" customWidth="1"/>
    <col min="2650" max="2651" width="12" customWidth="1"/>
    <col min="2653" max="2654" width="9.88671875" bestFit="1" customWidth="1"/>
    <col min="2861" max="2861" width="6" customWidth="1"/>
    <col min="2862" max="2862" width="31.88671875" customWidth="1"/>
    <col min="2863" max="2863" width="11.88671875" customWidth="1"/>
    <col min="2864" max="2864" width="7" customWidth="1"/>
    <col min="2865" max="2865" width="11.44140625" customWidth="1"/>
    <col min="2866" max="2866" width="5.88671875" customWidth="1"/>
    <col min="2867" max="2868" width="11.44140625" customWidth="1"/>
    <col min="2869" max="2869" width="5.88671875" customWidth="1"/>
    <col min="2870" max="2871" width="11.44140625" customWidth="1"/>
    <col min="2872" max="2872" width="5.88671875" customWidth="1"/>
    <col min="2873" max="2874" width="11.44140625" customWidth="1"/>
    <col min="2875" max="2875" width="5.88671875" customWidth="1"/>
    <col min="2876" max="2876" width="12" customWidth="1"/>
    <col min="2877" max="2877" width="11.44140625" customWidth="1"/>
    <col min="2878" max="2878" width="5.88671875" customWidth="1"/>
    <col min="2879" max="2879" width="12" customWidth="1"/>
    <col min="2880" max="2880" width="11.44140625" customWidth="1"/>
    <col min="2881" max="2881" width="5.6640625" customWidth="1"/>
    <col min="2882" max="2882" width="12" customWidth="1"/>
    <col min="2883" max="2883" width="11.44140625" customWidth="1"/>
    <col min="2884" max="2884" width="5.6640625" customWidth="1"/>
    <col min="2885" max="2885" width="12" customWidth="1"/>
    <col min="2886" max="2886" width="11.44140625" customWidth="1"/>
    <col min="2887" max="2887" width="5.6640625" customWidth="1"/>
    <col min="2888" max="2888" width="12" customWidth="1"/>
    <col min="2889" max="2889" width="11.33203125" customWidth="1"/>
    <col min="2890" max="2890" width="5.6640625" customWidth="1"/>
    <col min="2891" max="2891" width="12" customWidth="1"/>
    <col min="2892" max="2892" width="11.33203125" customWidth="1"/>
    <col min="2893" max="2893" width="5.6640625" customWidth="1"/>
    <col min="2894" max="2894" width="12" customWidth="1"/>
    <col min="2895" max="2895" width="11.44140625" customWidth="1"/>
    <col min="2896" max="2896" width="5.88671875" customWidth="1"/>
    <col min="2897" max="2897" width="12" customWidth="1"/>
    <col min="2898" max="2898" width="11.44140625" customWidth="1"/>
    <col min="2899" max="2899" width="5.88671875" customWidth="1"/>
    <col min="2900" max="2900" width="12" customWidth="1"/>
    <col min="2901" max="2901" width="11.44140625" customWidth="1"/>
    <col min="2902" max="2902" width="5.88671875" customWidth="1"/>
    <col min="2903" max="2903" width="12" customWidth="1"/>
    <col min="2904" max="2904" width="11.44140625" customWidth="1"/>
    <col min="2905" max="2905" width="5.88671875" customWidth="1"/>
    <col min="2906" max="2907" width="12" customWidth="1"/>
    <col min="2909" max="2910" width="9.88671875" bestFit="1" customWidth="1"/>
    <col min="3117" max="3117" width="6" customWidth="1"/>
    <col min="3118" max="3118" width="31.88671875" customWidth="1"/>
    <col min="3119" max="3119" width="11.88671875" customWidth="1"/>
    <col min="3120" max="3120" width="7" customWidth="1"/>
    <col min="3121" max="3121" width="11.44140625" customWidth="1"/>
    <col min="3122" max="3122" width="5.88671875" customWidth="1"/>
    <col min="3123" max="3124" width="11.44140625" customWidth="1"/>
    <col min="3125" max="3125" width="5.88671875" customWidth="1"/>
    <col min="3126" max="3127" width="11.44140625" customWidth="1"/>
    <col min="3128" max="3128" width="5.88671875" customWidth="1"/>
    <col min="3129" max="3130" width="11.44140625" customWidth="1"/>
    <col min="3131" max="3131" width="5.88671875" customWidth="1"/>
    <col min="3132" max="3132" width="12" customWidth="1"/>
    <col min="3133" max="3133" width="11.44140625" customWidth="1"/>
    <col min="3134" max="3134" width="5.88671875" customWidth="1"/>
    <col min="3135" max="3135" width="12" customWidth="1"/>
    <col min="3136" max="3136" width="11.44140625" customWidth="1"/>
    <col min="3137" max="3137" width="5.6640625" customWidth="1"/>
    <col min="3138" max="3138" width="12" customWidth="1"/>
    <col min="3139" max="3139" width="11.44140625" customWidth="1"/>
    <col min="3140" max="3140" width="5.6640625" customWidth="1"/>
    <col min="3141" max="3141" width="12" customWidth="1"/>
    <col min="3142" max="3142" width="11.44140625" customWidth="1"/>
    <col min="3143" max="3143" width="5.6640625" customWidth="1"/>
    <col min="3144" max="3144" width="12" customWidth="1"/>
    <col min="3145" max="3145" width="11.33203125" customWidth="1"/>
    <col min="3146" max="3146" width="5.6640625" customWidth="1"/>
    <col min="3147" max="3147" width="12" customWidth="1"/>
    <col min="3148" max="3148" width="11.33203125" customWidth="1"/>
    <col min="3149" max="3149" width="5.6640625" customWidth="1"/>
    <col min="3150" max="3150" width="12" customWidth="1"/>
    <col min="3151" max="3151" width="11.44140625" customWidth="1"/>
    <col min="3152" max="3152" width="5.88671875" customWidth="1"/>
    <col min="3153" max="3153" width="12" customWidth="1"/>
    <col min="3154" max="3154" width="11.44140625" customWidth="1"/>
    <col min="3155" max="3155" width="5.88671875" customWidth="1"/>
    <col min="3156" max="3156" width="12" customWidth="1"/>
    <col min="3157" max="3157" width="11.44140625" customWidth="1"/>
    <col min="3158" max="3158" width="5.88671875" customWidth="1"/>
    <col min="3159" max="3159" width="12" customWidth="1"/>
    <col min="3160" max="3160" width="11.44140625" customWidth="1"/>
    <col min="3161" max="3161" width="5.88671875" customWidth="1"/>
    <col min="3162" max="3163" width="12" customWidth="1"/>
    <col min="3165" max="3166" width="9.88671875" bestFit="1" customWidth="1"/>
    <col min="3373" max="3373" width="6" customWidth="1"/>
    <col min="3374" max="3374" width="31.88671875" customWidth="1"/>
    <col min="3375" max="3375" width="11.88671875" customWidth="1"/>
    <col min="3376" max="3376" width="7" customWidth="1"/>
    <col min="3377" max="3377" width="11.44140625" customWidth="1"/>
    <col min="3378" max="3378" width="5.88671875" customWidth="1"/>
    <col min="3379" max="3380" width="11.44140625" customWidth="1"/>
    <col min="3381" max="3381" width="5.88671875" customWidth="1"/>
    <col min="3382" max="3383" width="11.44140625" customWidth="1"/>
    <col min="3384" max="3384" width="5.88671875" customWidth="1"/>
    <col min="3385" max="3386" width="11.44140625" customWidth="1"/>
    <col min="3387" max="3387" width="5.88671875" customWidth="1"/>
    <col min="3388" max="3388" width="12" customWidth="1"/>
    <col min="3389" max="3389" width="11.44140625" customWidth="1"/>
    <col min="3390" max="3390" width="5.88671875" customWidth="1"/>
    <col min="3391" max="3391" width="12" customWidth="1"/>
    <col min="3392" max="3392" width="11.44140625" customWidth="1"/>
    <col min="3393" max="3393" width="5.6640625" customWidth="1"/>
    <col min="3394" max="3394" width="12" customWidth="1"/>
    <col min="3395" max="3395" width="11.44140625" customWidth="1"/>
    <col min="3396" max="3396" width="5.6640625" customWidth="1"/>
    <col min="3397" max="3397" width="12" customWidth="1"/>
    <col min="3398" max="3398" width="11.44140625" customWidth="1"/>
    <col min="3399" max="3399" width="5.6640625" customWidth="1"/>
    <col min="3400" max="3400" width="12" customWidth="1"/>
    <col min="3401" max="3401" width="11.33203125" customWidth="1"/>
    <col min="3402" max="3402" width="5.6640625" customWidth="1"/>
    <col min="3403" max="3403" width="12" customWidth="1"/>
    <col min="3404" max="3404" width="11.33203125" customWidth="1"/>
    <col min="3405" max="3405" width="5.6640625" customWidth="1"/>
    <col min="3406" max="3406" width="12" customWidth="1"/>
    <col min="3407" max="3407" width="11.44140625" customWidth="1"/>
    <col min="3408" max="3408" width="5.88671875" customWidth="1"/>
    <col min="3409" max="3409" width="12" customWidth="1"/>
    <col min="3410" max="3410" width="11.44140625" customWidth="1"/>
    <col min="3411" max="3411" width="5.88671875" customWidth="1"/>
    <col min="3412" max="3412" width="12" customWidth="1"/>
    <col min="3413" max="3413" width="11.44140625" customWidth="1"/>
    <col min="3414" max="3414" width="5.88671875" customWidth="1"/>
    <col min="3415" max="3415" width="12" customWidth="1"/>
    <col min="3416" max="3416" width="11.44140625" customWidth="1"/>
    <col min="3417" max="3417" width="5.88671875" customWidth="1"/>
    <col min="3418" max="3419" width="12" customWidth="1"/>
    <col min="3421" max="3422" width="9.88671875" bestFit="1" customWidth="1"/>
    <col min="3629" max="3629" width="6" customWidth="1"/>
    <col min="3630" max="3630" width="31.88671875" customWidth="1"/>
    <col min="3631" max="3631" width="11.88671875" customWidth="1"/>
    <col min="3632" max="3632" width="7" customWidth="1"/>
    <col min="3633" max="3633" width="11.44140625" customWidth="1"/>
    <col min="3634" max="3634" width="5.88671875" customWidth="1"/>
    <col min="3635" max="3636" width="11.44140625" customWidth="1"/>
    <col min="3637" max="3637" width="5.88671875" customWidth="1"/>
    <col min="3638" max="3639" width="11.44140625" customWidth="1"/>
    <col min="3640" max="3640" width="5.88671875" customWidth="1"/>
    <col min="3641" max="3642" width="11.44140625" customWidth="1"/>
    <col min="3643" max="3643" width="5.88671875" customWidth="1"/>
    <col min="3644" max="3644" width="12" customWidth="1"/>
    <col min="3645" max="3645" width="11.44140625" customWidth="1"/>
    <col min="3646" max="3646" width="5.88671875" customWidth="1"/>
    <col min="3647" max="3647" width="12" customWidth="1"/>
    <col min="3648" max="3648" width="11.44140625" customWidth="1"/>
    <col min="3649" max="3649" width="5.6640625" customWidth="1"/>
    <col min="3650" max="3650" width="12" customWidth="1"/>
    <col min="3651" max="3651" width="11.44140625" customWidth="1"/>
    <col min="3652" max="3652" width="5.6640625" customWidth="1"/>
    <col min="3653" max="3653" width="12" customWidth="1"/>
    <col min="3654" max="3654" width="11.44140625" customWidth="1"/>
    <col min="3655" max="3655" width="5.6640625" customWidth="1"/>
    <col min="3656" max="3656" width="12" customWidth="1"/>
    <col min="3657" max="3657" width="11.33203125" customWidth="1"/>
    <col min="3658" max="3658" width="5.6640625" customWidth="1"/>
    <col min="3659" max="3659" width="12" customWidth="1"/>
    <col min="3660" max="3660" width="11.33203125" customWidth="1"/>
    <col min="3661" max="3661" width="5.6640625" customWidth="1"/>
    <col min="3662" max="3662" width="12" customWidth="1"/>
    <col min="3663" max="3663" width="11.44140625" customWidth="1"/>
    <col min="3664" max="3664" width="5.88671875" customWidth="1"/>
    <col min="3665" max="3665" width="12" customWidth="1"/>
    <col min="3666" max="3666" width="11.44140625" customWidth="1"/>
    <col min="3667" max="3667" width="5.88671875" customWidth="1"/>
    <col min="3668" max="3668" width="12" customWidth="1"/>
    <col min="3669" max="3669" width="11.44140625" customWidth="1"/>
    <col min="3670" max="3670" width="5.88671875" customWidth="1"/>
    <col min="3671" max="3671" width="12" customWidth="1"/>
    <col min="3672" max="3672" width="11.44140625" customWidth="1"/>
    <col min="3673" max="3673" width="5.88671875" customWidth="1"/>
    <col min="3674" max="3675" width="12" customWidth="1"/>
    <col min="3677" max="3678" width="9.88671875" bestFit="1" customWidth="1"/>
    <col min="3885" max="3885" width="6" customWidth="1"/>
    <col min="3886" max="3886" width="31.88671875" customWidth="1"/>
    <col min="3887" max="3887" width="11.88671875" customWidth="1"/>
    <col min="3888" max="3888" width="7" customWidth="1"/>
    <col min="3889" max="3889" width="11.44140625" customWidth="1"/>
    <col min="3890" max="3890" width="5.88671875" customWidth="1"/>
    <col min="3891" max="3892" width="11.44140625" customWidth="1"/>
    <col min="3893" max="3893" width="5.88671875" customWidth="1"/>
    <col min="3894" max="3895" width="11.44140625" customWidth="1"/>
    <col min="3896" max="3896" width="5.88671875" customWidth="1"/>
    <col min="3897" max="3898" width="11.44140625" customWidth="1"/>
    <col min="3899" max="3899" width="5.88671875" customWidth="1"/>
    <col min="3900" max="3900" width="12" customWidth="1"/>
    <col min="3901" max="3901" width="11.44140625" customWidth="1"/>
    <col min="3902" max="3902" width="5.88671875" customWidth="1"/>
    <col min="3903" max="3903" width="12" customWidth="1"/>
    <col min="3904" max="3904" width="11.44140625" customWidth="1"/>
    <col min="3905" max="3905" width="5.6640625" customWidth="1"/>
    <col min="3906" max="3906" width="12" customWidth="1"/>
    <col min="3907" max="3907" width="11.44140625" customWidth="1"/>
    <col min="3908" max="3908" width="5.6640625" customWidth="1"/>
    <col min="3909" max="3909" width="12" customWidth="1"/>
    <col min="3910" max="3910" width="11.44140625" customWidth="1"/>
    <col min="3911" max="3911" width="5.6640625" customWidth="1"/>
    <col min="3912" max="3912" width="12" customWidth="1"/>
    <col min="3913" max="3913" width="11.33203125" customWidth="1"/>
    <col min="3914" max="3914" width="5.6640625" customWidth="1"/>
    <col min="3915" max="3915" width="12" customWidth="1"/>
    <col min="3916" max="3916" width="11.33203125" customWidth="1"/>
    <col min="3917" max="3917" width="5.6640625" customWidth="1"/>
    <col min="3918" max="3918" width="12" customWidth="1"/>
    <col min="3919" max="3919" width="11.44140625" customWidth="1"/>
    <col min="3920" max="3920" width="5.88671875" customWidth="1"/>
    <col min="3921" max="3921" width="12" customWidth="1"/>
    <col min="3922" max="3922" width="11.44140625" customWidth="1"/>
    <col min="3923" max="3923" width="5.88671875" customWidth="1"/>
    <col min="3924" max="3924" width="12" customWidth="1"/>
    <col min="3925" max="3925" width="11.44140625" customWidth="1"/>
    <col min="3926" max="3926" width="5.88671875" customWidth="1"/>
    <col min="3927" max="3927" width="12" customWidth="1"/>
    <col min="3928" max="3928" width="11.44140625" customWidth="1"/>
    <col min="3929" max="3929" width="5.88671875" customWidth="1"/>
    <col min="3930" max="3931" width="12" customWidth="1"/>
    <col min="3933" max="3934" width="9.88671875" bestFit="1" customWidth="1"/>
    <col min="4141" max="4141" width="6" customWidth="1"/>
    <col min="4142" max="4142" width="31.88671875" customWidth="1"/>
    <col min="4143" max="4143" width="11.88671875" customWidth="1"/>
    <col min="4144" max="4144" width="7" customWidth="1"/>
    <col min="4145" max="4145" width="11.44140625" customWidth="1"/>
    <col min="4146" max="4146" width="5.88671875" customWidth="1"/>
    <col min="4147" max="4148" width="11.44140625" customWidth="1"/>
    <col min="4149" max="4149" width="5.88671875" customWidth="1"/>
    <col min="4150" max="4151" width="11.44140625" customWidth="1"/>
    <col min="4152" max="4152" width="5.88671875" customWidth="1"/>
    <col min="4153" max="4154" width="11.44140625" customWidth="1"/>
    <col min="4155" max="4155" width="5.88671875" customWidth="1"/>
    <col min="4156" max="4156" width="12" customWidth="1"/>
    <col min="4157" max="4157" width="11.44140625" customWidth="1"/>
    <col min="4158" max="4158" width="5.88671875" customWidth="1"/>
    <col min="4159" max="4159" width="12" customWidth="1"/>
    <col min="4160" max="4160" width="11.44140625" customWidth="1"/>
    <col min="4161" max="4161" width="5.6640625" customWidth="1"/>
    <col min="4162" max="4162" width="12" customWidth="1"/>
    <col min="4163" max="4163" width="11.44140625" customWidth="1"/>
    <col min="4164" max="4164" width="5.6640625" customWidth="1"/>
    <col min="4165" max="4165" width="12" customWidth="1"/>
    <col min="4166" max="4166" width="11.44140625" customWidth="1"/>
    <col min="4167" max="4167" width="5.6640625" customWidth="1"/>
    <col min="4168" max="4168" width="12" customWidth="1"/>
    <col min="4169" max="4169" width="11.33203125" customWidth="1"/>
    <col min="4170" max="4170" width="5.6640625" customWidth="1"/>
    <col min="4171" max="4171" width="12" customWidth="1"/>
    <col min="4172" max="4172" width="11.33203125" customWidth="1"/>
    <col min="4173" max="4173" width="5.6640625" customWidth="1"/>
    <col min="4174" max="4174" width="12" customWidth="1"/>
    <col min="4175" max="4175" width="11.44140625" customWidth="1"/>
    <col min="4176" max="4176" width="5.88671875" customWidth="1"/>
    <col min="4177" max="4177" width="12" customWidth="1"/>
    <col min="4178" max="4178" width="11.44140625" customWidth="1"/>
    <col min="4179" max="4179" width="5.88671875" customWidth="1"/>
    <col min="4180" max="4180" width="12" customWidth="1"/>
    <col min="4181" max="4181" width="11.44140625" customWidth="1"/>
    <col min="4182" max="4182" width="5.88671875" customWidth="1"/>
    <col min="4183" max="4183" width="12" customWidth="1"/>
    <col min="4184" max="4184" width="11.44140625" customWidth="1"/>
    <col min="4185" max="4185" width="5.88671875" customWidth="1"/>
    <col min="4186" max="4187" width="12" customWidth="1"/>
    <col min="4189" max="4190" width="9.88671875" bestFit="1" customWidth="1"/>
    <col min="4397" max="4397" width="6" customWidth="1"/>
    <col min="4398" max="4398" width="31.88671875" customWidth="1"/>
    <col min="4399" max="4399" width="11.88671875" customWidth="1"/>
    <col min="4400" max="4400" width="7" customWidth="1"/>
    <col min="4401" max="4401" width="11.44140625" customWidth="1"/>
    <col min="4402" max="4402" width="5.88671875" customWidth="1"/>
    <col min="4403" max="4404" width="11.44140625" customWidth="1"/>
    <col min="4405" max="4405" width="5.88671875" customWidth="1"/>
    <col min="4406" max="4407" width="11.44140625" customWidth="1"/>
    <col min="4408" max="4408" width="5.88671875" customWidth="1"/>
    <col min="4409" max="4410" width="11.44140625" customWidth="1"/>
    <col min="4411" max="4411" width="5.88671875" customWidth="1"/>
    <col min="4412" max="4412" width="12" customWidth="1"/>
    <col min="4413" max="4413" width="11.44140625" customWidth="1"/>
    <col min="4414" max="4414" width="5.88671875" customWidth="1"/>
    <col min="4415" max="4415" width="12" customWidth="1"/>
    <col min="4416" max="4416" width="11.44140625" customWidth="1"/>
    <col min="4417" max="4417" width="5.6640625" customWidth="1"/>
    <col min="4418" max="4418" width="12" customWidth="1"/>
    <col min="4419" max="4419" width="11.44140625" customWidth="1"/>
    <col min="4420" max="4420" width="5.6640625" customWidth="1"/>
    <col min="4421" max="4421" width="12" customWidth="1"/>
    <col min="4422" max="4422" width="11.44140625" customWidth="1"/>
    <col min="4423" max="4423" width="5.6640625" customWidth="1"/>
    <col min="4424" max="4424" width="12" customWidth="1"/>
    <col min="4425" max="4425" width="11.33203125" customWidth="1"/>
    <col min="4426" max="4426" width="5.6640625" customWidth="1"/>
    <col min="4427" max="4427" width="12" customWidth="1"/>
    <col min="4428" max="4428" width="11.33203125" customWidth="1"/>
    <col min="4429" max="4429" width="5.6640625" customWidth="1"/>
    <col min="4430" max="4430" width="12" customWidth="1"/>
    <col min="4431" max="4431" width="11.44140625" customWidth="1"/>
    <col min="4432" max="4432" width="5.88671875" customWidth="1"/>
    <col min="4433" max="4433" width="12" customWidth="1"/>
    <col min="4434" max="4434" width="11.44140625" customWidth="1"/>
    <col min="4435" max="4435" width="5.88671875" customWidth="1"/>
    <col min="4436" max="4436" width="12" customWidth="1"/>
    <col min="4437" max="4437" width="11.44140625" customWidth="1"/>
    <col min="4438" max="4438" width="5.88671875" customWidth="1"/>
    <col min="4439" max="4439" width="12" customWidth="1"/>
    <col min="4440" max="4440" width="11.44140625" customWidth="1"/>
    <col min="4441" max="4441" width="5.88671875" customWidth="1"/>
    <col min="4442" max="4443" width="12" customWidth="1"/>
    <col min="4445" max="4446" width="9.88671875" bestFit="1" customWidth="1"/>
    <col min="4653" max="4653" width="6" customWidth="1"/>
    <col min="4654" max="4654" width="31.88671875" customWidth="1"/>
    <col min="4655" max="4655" width="11.88671875" customWidth="1"/>
    <col min="4656" max="4656" width="7" customWidth="1"/>
    <col min="4657" max="4657" width="11.44140625" customWidth="1"/>
    <col min="4658" max="4658" width="5.88671875" customWidth="1"/>
    <col min="4659" max="4660" width="11.44140625" customWidth="1"/>
    <col min="4661" max="4661" width="5.88671875" customWidth="1"/>
    <col min="4662" max="4663" width="11.44140625" customWidth="1"/>
    <col min="4664" max="4664" width="5.88671875" customWidth="1"/>
    <col min="4665" max="4666" width="11.44140625" customWidth="1"/>
    <col min="4667" max="4667" width="5.88671875" customWidth="1"/>
    <col min="4668" max="4668" width="12" customWidth="1"/>
    <col min="4669" max="4669" width="11.44140625" customWidth="1"/>
    <col min="4670" max="4670" width="5.88671875" customWidth="1"/>
    <col min="4671" max="4671" width="12" customWidth="1"/>
    <col min="4672" max="4672" width="11.44140625" customWidth="1"/>
    <col min="4673" max="4673" width="5.6640625" customWidth="1"/>
    <col min="4674" max="4674" width="12" customWidth="1"/>
    <col min="4675" max="4675" width="11.44140625" customWidth="1"/>
    <col min="4676" max="4676" width="5.6640625" customWidth="1"/>
    <col min="4677" max="4677" width="12" customWidth="1"/>
    <col min="4678" max="4678" width="11.44140625" customWidth="1"/>
    <col min="4679" max="4679" width="5.6640625" customWidth="1"/>
    <col min="4680" max="4680" width="12" customWidth="1"/>
    <col min="4681" max="4681" width="11.33203125" customWidth="1"/>
    <col min="4682" max="4682" width="5.6640625" customWidth="1"/>
    <col min="4683" max="4683" width="12" customWidth="1"/>
    <col min="4684" max="4684" width="11.33203125" customWidth="1"/>
    <col min="4685" max="4685" width="5.6640625" customWidth="1"/>
    <col min="4686" max="4686" width="12" customWidth="1"/>
    <col min="4687" max="4687" width="11.44140625" customWidth="1"/>
    <col min="4688" max="4688" width="5.88671875" customWidth="1"/>
    <col min="4689" max="4689" width="12" customWidth="1"/>
    <col min="4690" max="4690" width="11.44140625" customWidth="1"/>
    <col min="4691" max="4691" width="5.88671875" customWidth="1"/>
    <col min="4692" max="4692" width="12" customWidth="1"/>
    <col min="4693" max="4693" width="11.44140625" customWidth="1"/>
    <col min="4694" max="4694" width="5.88671875" customWidth="1"/>
    <col min="4695" max="4695" width="12" customWidth="1"/>
    <col min="4696" max="4696" width="11.44140625" customWidth="1"/>
    <col min="4697" max="4697" width="5.88671875" customWidth="1"/>
    <col min="4698" max="4699" width="12" customWidth="1"/>
    <col min="4701" max="4702" width="9.88671875" bestFit="1" customWidth="1"/>
    <col min="4909" max="4909" width="6" customWidth="1"/>
    <col min="4910" max="4910" width="31.88671875" customWidth="1"/>
    <col min="4911" max="4911" width="11.88671875" customWidth="1"/>
    <col min="4912" max="4912" width="7" customWidth="1"/>
    <col min="4913" max="4913" width="11.44140625" customWidth="1"/>
    <col min="4914" max="4914" width="5.88671875" customWidth="1"/>
    <col min="4915" max="4916" width="11.44140625" customWidth="1"/>
    <col min="4917" max="4917" width="5.88671875" customWidth="1"/>
    <col min="4918" max="4919" width="11.44140625" customWidth="1"/>
    <col min="4920" max="4920" width="5.88671875" customWidth="1"/>
    <col min="4921" max="4922" width="11.44140625" customWidth="1"/>
    <col min="4923" max="4923" width="5.88671875" customWidth="1"/>
    <col min="4924" max="4924" width="12" customWidth="1"/>
    <col min="4925" max="4925" width="11.44140625" customWidth="1"/>
    <col min="4926" max="4926" width="5.88671875" customWidth="1"/>
    <col min="4927" max="4927" width="12" customWidth="1"/>
    <col min="4928" max="4928" width="11.44140625" customWidth="1"/>
    <col min="4929" max="4929" width="5.6640625" customWidth="1"/>
    <col min="4930" max="4930" width="12" customWidth="1"/>
    <col min="4931" max="4931" width="11.44140625" customWidth="1"/>
    <col min="4932" max="4932" width="5.6640625" customWidth="1"/>
    <col min="4933" max="4933" width="12" customWidth="1"/>
    <col min="4934" max="4934" width="11.44140625" customWidth="1"/>
    <col min="4935" max="4935" width="5.6640625" customWidth="1"/>
    <col min="4936" max="4936" width="12" customWidth="1"/>
    <col min="4937" max="4937" width="11.33203125" customWidth="1"/>
    <col min="4938" max="4938" width="5.6640625" customWidth="1"/>
    <col min="4939" max="4939" width="12" customWidth="1"/>
    <col min="4940" max="4940" width="11.33203125" customWidth="1"/>
    <col min="4941" max="4941" width="5.6640625" customWidth="1"/>
    <col min="4942" max="4942" width="12" customWidth="1"/>
    <col min="4943" max="4943" width="11.44140625" customWidth="1"/>
    <col min="4944" max="4944" width="5.88671875" customWidth="1"/>
    <col min="4945" max="4945" width="12" customWidth="1"/>
    <col min="4946" max="4946" width="11.44140625" customWidth="1"/>
    <col min="4947" max="4947" width="5.88671875" customWidth="1"/>
    <col min="4948" max="4948" width="12" customWidth="1"/>
    <col min="4949" max="4949" width="11.44140625" customWidth="1"/>
    <col min="4950" max="4950" width="5.88671875" customWidth="1"/>
    <col min="4951" max="4951" width="12" customWidth="1"/>
    <col min="4952" max="4952" width="11.44140625" customWidth="1"/>
    <col min="4953" max="4953" width="5.88671875" customWidth="1"/>
    <col min="4954" max="4955" width="12" customWidth="1"/>
    <col min="4957" max="4958" width="9.88671875" bestFit="1" customWidth="1"/>
    <col min="5165" max="5165" width="6" customWidth="1"/>
    <col min="5166" max="5166" width="31.88671875" customWidth="1"/>
    <col min="5167" max="5167" width="11.88671875" customWidth="1"/>
    <col min="5168" max="5168" width="7" customWidth="1"/>
    <col min="5169" max="5169" width="11.44140625" customWidth="1"/>
    <col min="5170" max="5170" width="5.88671875" customWidth="1"/>
    <col min="5171" max="5172" width="11.44140625" customWidth="1"/>
    <col min="5173" max="5173" width="5.88671875" customWidth="1"/>
    <col min="5174" max="5175" width="11.44140625" customWidth="1"/>
    <col min="5176" max="5176" width="5.88671875" customWidth="1"/>
    <col min="5177" max="5178" width="11.44140625" customWidth="1"/>
    <col min="5179" max="5179" width="5.88671875" customWidth="1"/>
    <col min="5180" max="5180" width="12" customWidth="1"/>
    <col min="5181" max="5181" width="11.44140625" customWidth="1"/>
    <col min="5182" max="5182" width="5.88671875" customWidth="1"/>
    <col min="5183" max="5183" width="12" customWidth="1"/>
    <col min="5184" max="5184" width="11.44140625" customWidth="1"/>
    <col min="5185" max="5185" width="5.6640625" customWidth="1"/>
    <col min="5186" max="5186" width="12" customWidth="1"/>
    <col min="5187" max="5187" width="11.44140625" customWidth="1"/>
    <col min="5188" max="5188" width="5.6640625" customWidth="1"/>
    <col min="5189" max="5189" width="12" customWidth="1"/>
    <col min="5190" max="5190" width="11.44140625" customWidth="1"/>
    <col min="5191" max="5191" width="5.6640625" customWidth="1"/>
    <col min="5192" max="5192" width="12" customWidth="1"/>
    <col min="5193" max="5193" width="11.33203125" customWidth="1"/>
    <col min="5194" max="5194" width="5.6640625" customWidth="1"/>
    <col min="5195" max="5195" width="12" customWidth="1"/>
    <col min="5196" max="5196" width="11.33203125" customWidth="1"/>
    <col min="5197" max="5197" width="5.6640625" customWidth="1"/>
    <col min="5198" max="5198" width="12" customWidth="1"/>
    <col min="5199" max="5199" width="11.44140625" customWidth="1"/>
    <col min="5200" max="5200" width="5.88671875" customWidth="1"/>
    <col min="5201" max="5201" width="12" customWidth="1"/>
    <col min="5202" max="5202" width="11.44140625" customWidth="1"/>
    <col min="5203" max="5203" width="5.88671875" customWidth="1"/>
    <col min="5204" max="5204" width="12" customWidth="1"/>
    <col min="5205" max="5205" width="11.44140625" customWidth="1"/>
    <col min="5206" max="5206" width="5.88671875" customWidth="1"/>
    <col min="5207" max="5207" width="12" customWidth="1"/>
    <col min="5208" max="5208" width="11.44140625" customWidth="1"/>
    <col min="5209" max="5209" width="5.88671875" customWidth="1"/>
    <col min="5210" max="5211" width="12" customWidth="1"/>
    <col min="5213" max="5214" width="9.88671875" bestFit="1" customWidth="1"/>
    <col min="5421" max="5421" width="6" customWidth="1"/>
    <col min="5422" max="5422" width="31.88671875" customWidth="1"/>
    <col min="5423" max="5423" width="11.88671875" customWidth="1"/>
    <col min="5424" max="5424" width="7" customWidth="1"/>
    <col min="5425" max="5425" width="11.44140625" customWidth="1"/>
    <col min="5426" max="5426" width="5.88671875" customWidth="1"/>
    <col min="5427" max="5428" width="11.44140625" customWidth="1"/>
    <col min="5429" max="5429" width="5.88671875" customWidth="1"/>
    <col min="5430" max="5431" width="11.44140625" customWidth="1"/>
    <col min="5432" max="5432" width="5.88671875" customWidth="1"/>
    <col min="5433" max="5434" width="11.44140625" customWidth="1"/>
    <col min="5435" max="5435" width="5.88671875" customWidth="1"/>
    <col min="5436" max="5436" width="12" customWidth="1"/>
    <col min="5437" max="5437" width="11.44140625" customWidth="1"/>
    <col min="5438" max="5438" width="5.88671875" customWidth="1"/>
    <col min="5439" max="5439" width="12" customWidth="1"/>
    <col min="5440" max="5440" width="11.44140625" customWidth="1"/>
    <col min="5441" max="5441" width="5.6640625" customWidth="1"/>
    <col min="5442" max="5442" width="12" customWidth="1"/>
    <col min="5443" max="5443" width="11.44140625" customWidth="1"/>
    <col min="5444" max="5444" width="5.6640625" customWidth="1"/>
    <col min="5445" max="5445" width="12" customWidth="1"/>
    <col min="5446" max="5446" width="11.44140625" customWidth="1"/>
    <col min="5447" max="5447" width="5.6640625" customWidth="1"/>
    <col min="5448" max="5448" width="12" customWidth="1"/>
    <col min="5449" max="5449" width="11.33203125" customWidth="1"/>
    <col min="5450" max="5450" width="5.6640625" customWidth="1"/>
    <col min="5451" max="5451" width="12" customWidth="1"/>
    <col min="5452" max="5452" width="11.33203125" customWidth="1"/>
    <col min="5453" max="5453" width="5.6640625" customWidth="1"/>
    <col min="5454" max="5454" width="12" customWidth="1"/>
    <col min="5455" max="5455" width="11.44140625" customWidth="1"/>
    <col min="5456" max="5456" width="5.88671875" customWidth="1"/>
    <col min="5457" max="5457" width="12" customWidth="1"/>
    <col min="5458" max="5458" width="11.44140625" customWidth="1"/>
    <col min="5459" max="5459" width="5.88671875" customWidth="1"/>
    <col min="5460" max="5460" width="12" customWidth="1"/>
    <col min="5461" max="5461" width="11.44140625" customWidth="1"/>
    <col min="5462" max="5462" width="5.88671875" customWidth="1"/>
    <col min="5463" max="5463" width="12" customWidth="1"/>
    <col min="5464" max="5464" width="11.44140625" customWidth="1"/>
    <col min="5465" max="5465" width="5.88671875" customWidth="1"/>
    <col min="5466" max="5467" width="12" customWidth="1"/>
    <col min="5469" max="5470" width="9.88671875" bestFit="1" customWidth="1"/>
    <col min="5677" max="5677" width="6" customWidth="1"/>
    <col min="5678" max="5678" width="31.88671875" customWidth="1"/>
    <col min="5679" max="5679" width="11.88671875" customWidth="1"/>
    <col min="5680" max="5680" width="7" customWidth="1"/>
    <col min="5681" max="5681" width="11.44140625" customWidth="1"/>
    <col min="5682" max="5682" width="5.88671875" customWidth="1"/>
    <col min="5683" max="5684" width="11.44140625" customWidth="1"/>
    <col min="5685" max="5685" width="5.88671875" customWidth="1"/>
    <col min="5686" max="5687" width="11.44140625" customWidth="1"/>
    <col min="5688" max="5688" width="5.88671875" customWidth="1"/>
    <col min="5689" max="5690" width="11.44140625" customWidth="1"/>
    <col min="5691" max="5691" width="5.88671875" customWidth="1"/>
    <col min="5692" max="5692" width="12" customWidth="1"/>
    <col min="5693" max="5693" width="11.44140625" customWidth="1"/>
    <col min="5694" max="5694" width="5.88671875" customWidth="1"/>
    <col min="5695" max="5695" width="12" customWidth="1"/>
    <col min="5696" max="5696" width="11.44140625" customWidth="1"/>
    <col min="5697" max="5697" width="5.6640625" customWidth="1"/>
    <col min="5698" max="5698" width="12" customWidth="1"/>
    <col min="5699" max="5699" width="11.44140625" customWidth="1"/>
    <col min="5700" max="5700" width="5.6640625" customWidth="1"/>
    <col min="5701" max="5701" width="12" customWidth="1"/>
    <col min="5702" max="5702" width="11.44140625" customWidth="1"/>
    <col min="5703" max="5703" width="5.6640625" customWidth="1"/>
    <col min="5704" max="5704" width="12" customWidth="1"/>
    <col min="5705" max="5705" width="11.33203125" customWidth="1"/>
    <col min="5706" max="5706" width="5.6640625" customWidth="1"/>
    <col min="5707" max="5707" width="12" customWidth="1"/>
    <col min="5708" max="5708" width="11.33203125" customWidth="1"/>
    <col min="5709" max="5709" width="5.6640625" customWidth="1"/>
    <col min="5710" max="5710" width="12" customWidth="1"/>
    <col min="5711" max="5711" width="11.44140625" customWidth="1"/>
    <col min="5712" max="5712" width="5.88671875" customWidth="1"/>
    <col min="5713" max="5713" width="12" customWidth="1"/>
    <col min="5714" max="5714" width="11.44140625" customWidth="1"/>
    <col min="5715" max="5715" width="5.88671875" customWidth="1"/>
    <col min="5716" max="5716" width="12" customWidth="1"/>
    <col min="5717" max="5717" width="11.44140625" customWidth="1"/>
    <col min="5718" max="5718" width="5.88671875" customWidth="1"/>
    <col min="5719" max="5719" width="12" customWidth="1"/>
    <col min="5720" max="5720" width="11.44140625" customWidth="1"/>
    <col min="5721" max="5721" width="5.88671875" customWidth="1"/>
    <col min="5722" max="5723" width="12" customWidth="1"/>
    <col min="5725" max="5726" width="9.88671875" bestFit="1" customWidth="1"/>
    <col min="5933" max="5933" width="6" customWidth="1"/>
    <col min="5934" max="5934" width="31.88671875" customWidth="1"/>
    <col min="5935" max="5935" width="11.88671875" customWidth="1"/>
    <col min="5936" max="5936" width="7" customWidth="1"/>
    <col min="5937" max="5937" width="11.44140625" customWidth="1"/>
    <col min="5938" max="5938" width="5.88671875" customWidth="1"/>
    <col min="5939" max="5940" width="11.44140625" customWidth="1"/>
    <col min="5941" max="5941" width="5.88671875" customWidth="1"/>
    <col min="5942" max="5943" width="11.44140625" customWidth="1"/>
    <col min="5944" max="5944" width="5.88671875" customWidth="1"/>
    <col min="5945" max="5946" width="11.44140625" customWidth="1"/>
    <col min="5947" max="5947" width="5.88671875" customWidth="1"/>
    <col min="5948" max="5948" width="12" customWidth="1"/>
    <col min="5949" max="5949" width="11.44140625" customWidth="1"/>
    <col min="5950" max="5950" width="5.88671875" customWidth="1"/>
    <col min="5951" max="5951" width="12" customWidth="1"/>
    <col min="5952" max="5952" width="11.44140625" customWidth="1"/>
    <col min="5953" max="5953" width="5.6640625" customWidth="1"/>
    <col min="5954" max="5954" width="12" customWidth="1"/>
    <col min="5955" max="5955" width="11.44140625" customWidth="1"/>
    <col min="5956" max="5956" width="5.6640625" customWidth="1"/>
    <col min="5957" max="5957" width="12" customWidth="1"/>
    <col min="5958" max="5958" width="11.44140625" customWidth="1"/>
    <col min="5959" max="5959" width="5.6640625" customWidth="1"/>
    <col min="5960" max="5960" width="12" customWidth="1"/>
    <col min="5961" max="5961" width="11.33203125" customWidth="1"/>
    <col min="5962" max="5962" width="5.6640625" customWidth="1"/>
    <col min="5963" max="5963" width="12" customWidth="1"/>
    <col min="5964" max="5964" width="11.33203125" customWidth="1"/>
    <col min="5965" max="5965" width="5.6640625" customWidth="1"/>
    <col min="5966" max="5966" width="12" customWidth="1"/>
    <col min="5967" max="5967" width="11.44140625" customWidth="1"/>
    <col min="5968" max="5968" width="5.88671875" customWidth="1"/>
    <col min="5969" max="5969" width="12" customWidth="1"/>
    <col min="5970" max="5970" width="11.44140625" customWidth="1"/>
    <col min="5971" max="5971" width="5.88671875" customWidth="1"/>
    <col min="5972" max="5972" width="12" customWidth="1"/>
    <col min="5973" max="5973" width="11.44140625" customWidth="1"/>
    <col min="5974" max="5974" width="5.88671875" customWidth="1"/>
    <col min="5975" max="5975" width="12" customWidth="1"/>
    <col min="5976" max="5976" width="11.44140625" customWidth="1"/>
    <col min="5977" max="5977" width="5.88671875" customWidth="1"/>
    <col min="5978" max="5979" width="12" customWidth="1"/>
    <col min="5981" max="5982" width="9.88671875" bestFit="1" customWidth="1"/>
    <col min="6189" max="6189" width="6" customWidth="1"/>
    <col min="6190" max="6190" width="31.88671875" customWidth="1"/>
    <col min="6191" max="6191" width="11.88671875" customWidth="1"/>
    <col min="6192" max="6192" width="7" customWidth="1"/>
    <col min="6193" max="6193" width="11.44140625" customWidth="1"/>
    <col min="6194" max="6194" width="5.88671875" customWidth="1"/>
    <col min="6195" max="6196" width="11.44140625" customWidth="1"/>
    <col min="6197" max="6197" width="5.88671875" customWidth="1"/>
    <col min="6198" max="6199" width="11.44140625" customWidth="1"/>
    <col min="6200" max="6200" width="5.88671875" customWidth="1"/>
    <col min="6201" max="6202" width="11.44140625" customWidth="1"/>
    <col min="6203" max="6203" width="5.88671875" customWidth="1"/>
    <col min="6204" max="6204" width="12" customWidth="1"/>
    <col min="6205" max="6205" width="11.44140625" customWidth="1"/>
    <col min="6206" max="6206" width="5.88671875" customWidth="1"/>
    <col min="6207" max="6207" width="12" customWidth="1"/>
    <col min="6208" max="6208" width="11.44140625" customWidth="1"/>
    <col min="6209" max="6209" width="5.6640625" customWidth="1"/>
    <col min="6210" max="6210" width="12" customWidth="1"/>
    <col min="6211" max="6211" width="11.44140625" customWidth="1"/>
    <col min="6212" max="6212" width="5.6640625" customWidth="1"/>
    <col min="6213" max="6213" width="12" customWidth="1"/>
    <col min="6214" max="6214" width="11.44140625" customWidth="1"/>
    <col min="6215" max="6215" width="5.6640625" customWidth="1"/>
    <col min="6216" max="6216" width="12" customWidth="1"/>
    <col min="6217" max="6217" width="11.33203125" customWidth="1"/>
    <col min="6218" max="6218" width="5.6640625" customWidth="1"/>
    <col min="6219" max="6219" width="12" customWidth="1"/>
    <col min="6220" max="6220" width="11.33203125" customWidth="1"/>
    <col min="6221" max="6221" width="5.6640625" customWidth="1"/>
    <col min="6222" max="6222" width="12" customWidth="1"/>
    <col min="6223" max="6223" width="11.44140625" customWidth="1"/>
    <col min="6224" max="6224" width="5.88671875" customWidth="1"/>
    <col min="6225" max="6225" width="12" customWidth="1"/>
    <col min="6226" max="6226" width="11.44140625" customWidth="1"/>
    <col min="6227" max="6227" width="5.88671875" customWidth="1"/>
    <col min="6228" max="6228" width="12" customWidth="1"/>
    <col min="6229" max="6229" width="11.44140625" customWidth="1"/>
    <col min="6230" max="6230" width="5.88671875" customWidth="1"/>
    <col min="6231" max="6231" width="12" customWidth="1"/>
    <col min="6232" max="6232" width="11.44140625" customWidth="1"/>
    <col min="6233" max="6233" width="5.88671875" customWidth="1"/>
    <col min="6234" max="6235" width="12" customWidth="1"/>
    <col min="6237" max="6238" width="9.88671875" bestFit="1" customWidth="1"/>
    <col min="6445" max="6445" width="6" customWidth="1"/>
    <col min="6446" max="6446" width="31.88671875" customWidth="1"/>
    <col min="6447" max="6447" width="11.88671875" customWidth="1"/>
    <col min="6448" max="6448" width="7" customWidth="1"/>
    <col min="6449" max="6449" width="11.44140625" customWidth="1"/>
    <col min="6450" max="6450" width="5.88671875" customWidth="1"/>
    <col min="6451" max="6452" width="11.44140625" customWidth="1"/>
    <col min="6453" max="6453" width="5.88671875" customWidth="1"/>
    <col min="6454" max="6455" width="11.44140625" customWidth="1"/>
    <col min="6456" max="6456" width="5.88671875" customWidth="1"/>
    <col min="6457" max="6458" width="11.44140625" customWidth="1"/>
    <col min="6459" max="6459" width="5.88671875" customWidth="1"/>
    <col min="6460" max="6460" width="12" customWidth="1"/>
    <col min="6461" max="6461" width="11.44140625" customWidth="1"/>
    <col min="6462" max="6462" width="5.88671875" customWidth="1"/>
    <col min="6463" max="6463" width="12" customWidth="1"/>
    <col min="6464" max="6464" width="11.44140625" customWidth="1"/>
    <col min="6465" max="6465" width="5.6640625" customWidth="1"/>
    <col min="6466" max="6466" width="12" customWidth="1"/>
    <col min="6467" max="6467" width="11.44140625" customWidth="1"/>
    <col min="6468" max="6468" width="5.6640625" customWidth="1"/>
    <col min="6469" max="6469" width="12" customWidth="1"/>
    <col min="6470" max="6470" width="11.44140625" customWidth="1"/>
    <col min="6471" max="6471" width="5.6640625" customWidth="1"/>
    <col min="6472" max="6472" width="12" customWidth="1"/>
    <col min="6473" max="6473" width="11.33203125" customWidth="1"/>
    <col min="6474" max="6474" width="5.6640625" customWidth="1"/>
    <col min="6475" max="6475" width="12" customWidth="1"/>
    <col min="6476" max="6476" width="11.33203125" customWidth="1"/>
    <col min="6477" max="6477" width="5.6640625" customWidth="1"/>
    <col min="6478" max="6478" width="12" customWidth="1"/>
    <col min="6479" max="6479" width="11.44140625" customWidth="1"/>
    <col min="6480" max="6480" width="5.88671875" customWidth="1"/>
    <col min="6481" max="6481" width="12" customWidth="1"/>
    <col min="6482" max="6482" width="11.44140625" customWidth="1"/>
    <col min="6483" max="6483" width="5.88671875" customWidth="1"/>
    <col min="6484" max="6484" width="12" customWidth="1"/>
    <col min="6485" max="6485" width="11.44140625" customWidth="1"/>
    <col min="6486" max="6486" width="5.88671875" customWidth="1"/>
    <col min="6487" max="6487" width="12" customWidth="1"/>
    <col min="6488" max="6488" width="11.44140625" customWidth="1"/>
    <col min="6489" max="6489" width="5.88671875" customWidth="1"/>
    <col min="6490" max="6491" width="12" customWidth="1"/>
    <col min="6493" max="6494" width="9.88671875" bestFit="1" customWidth="1"/>
    <col min="6701" max="6701" width="6" customWidth="1"/>
    <col min="6702" max="6702" width="31.88671875" customWidth="1"/>
    <col min="6703" max="6703" width="11.88671875" customWidth="1"/>
    <col min="6704" max="6704" width="7" customWidth="1"/>
    <col min="6705" max="6705" width="11.44140625" customWidth="1"/>
    <col min="6706" max="6706" width="5.88671875" customWidth="1"/>
    <col min="6707" max="6708" width="11.44140625" customWidth="1"/>
    <col min="6709" max="6709" width="5.88671875" customWidth="1"/>
    <col min="6710" max="6711" width="11.44140625" customWidth="1"/>
    <col min="6712" max="6712" width="5.88671875" customWidth="1"/>
    <col min="6713" max="6714" width="11.44140625" customWidth="1"/>
    <col min="6715" max="6715" width="5.88671875" customWidth="1"/>
    <col min="6716" max="6716" width="12" customWidth="1"/>
    <col min="6717" max="6717" width="11.44140625" customWidth="1"/>
    <col min="6718" max="6718" width="5.88671875" customWidth="1"/>
    <col min="6719" max="6719" width="12" customWidth="1"/>
    <col min="6720" max="6720" width="11.44140625" customWidth="1"/>
    <col min="6721" max="6721" width="5.6640625" customWidth="1"/>
    <col min="6722" max="6722" width="12" customWidth="1"/>
    <col min="6723" max="6723" width="11.44140625" customWidth="1"/>
    <col min="6724" max="6724" width="5.6640625" customWidth="1"/>
    <col min="6725" max="6725" width="12" customWidth="1"/>
    <col min="6726" max="6726" width="11.44140625" customWidth="1"/>
    <col min="6727" max="6727" width="5.6640625" customWidth="1"/>
    <col min="6728" max="6728" width="12" customWidth="1"/>
    <col min="6729" max="6729" width="11.33203125" customWidth="1"/>
    <col min="6730" max="6730" width="5.6640625" customWidth="1"/>
    <col min="6731" max="6731" width="12" customWidth="1"/>
    <col min="6732" max="6732" width="11.33203125" customWidth="1"/>
    <col min="6733" max="6733" width="5.6640625" customWidth="1"/>
    <col min="6734" max="6734" width="12" customWidth="1"/>
    <col min="6735" max="6735" width="11.44140625" customWidth="1"/>
    <col min="6736" max="6736" width="5.88671875" customWidth="1"/>
    <col min="6737" max="6737" width="12" customWidth="1"/>
    <col min="6738" max="6738" width="11.44140625" customWidth="1"/>
    <col min="6739" max="6739" width="5.88671875" customWidth="1"/>
    <col min="6740" max="6740" width="12" customWidth="1"/>
    <col min="6741" max="6741" width="11.44140625" customWidth="1"/>
    <col min="6742" max="6742" width="5.88671875" customWidth="1"/>
    <col min="6743" max="6743" width="12" customWidth="1"/>
    <col min="6744" max="6744" width="11.44140625" customWidth="1"/>
    <col min="6745" max="6745" width="5.88671875" customWidth="1"/>
    <col min="6746" max="6747" width="12" customWidth="1"/>
    <col min="6749" max="6750" width="9.88671875" bestFit="1" customWidth="1"/>
    <col min="6957" max="6957" width="6" customWidth="1"/>
    <col min="6958" max="6958" width="31.88671875" customWidth="1"/>
    <col min="6959" max="6959" width="11.88671875" customWidth="1"/>
    <col min="6960" max="6960" width="7" customWidth="1"/>
    <col min="6961" max="6961" width="11.44140625" customWidth="1"/>
    <col min="6962" max="6962" width="5.88671875" customWidth="1"/>
    <col min="6963" max="6964" width="11.44140625" customWidth="1"/>
    <col min="6965" max="6965" width="5.88671875" customWidth="1"/>
    <col min="6966" max="6967" width="11.44140625" customWidth="1"/>
    <col min="6968" max="6968" width="5.88671875" customWidth="1"/>
    <col min="6969" max="6970" width="11.44140625" customWidth="1"/>
    <col min="6971" max="6971" width="5.88671875" customWidth="1"/>
    <col min="6972" max="6972" width="12" customWidth="1"/>
    <col min="6973" max="6973" width="11.44140625" customWidth="1"/>
    <col min="6974" max="6974" width="5.88671875" customWidth="1"/>
    <col min="6975" max="6975" width="12" customWidth="1"/>
    <col min="6976" max="6976" width="11.44140625" customWidth="1"/>
    <col min="6977" max="6977" width="5.6640625" customWidth="1"/>
    <col min="6978" max="6978" width="12" customWidth="1"/>
    <col min="6979" max="6979" width="11.44140625" customWidth="1"/>
    <col min="6980" max="6980" width="5.6640625" customWidth="1"/>
    <col min="6981" max="6981" width="12" customWidth="1"/>
    <col min="6982" max="6982" width="11.44140625" customWidth="1"/>
    <col min="6983" max="6983" width="5.6640625" customWidth="1"/>
    <col min="6984" max="6984" width="12" customWidth="1"/>
    <col min="6985" max="6985" width="11.33203125" customWidth="1"/>
    <col min="6986" max="6986" width="5.6640625" customWidth="1"/>
    <col min="6987" max="6987" width="12" customWidth="1"/>
    <col min="6988" max="6988" width="11.33203125" customWidth="1"/>
    <col min="6989" max="6989" width="5.6640625" customWidth="1"/>
    <col min="6990" max="6990" width="12" customWidth="1"/>
    <col min="6991" max="6991" width="11.44140625" customWidth="1"/>
    <col min="6992" max="6992" width="5.88671875" customWidth="1"/>
    <col min="6993" max="6993" width="12" customWidth="1"/>
    <col min="6994" max="6994" width="11.44140625" customWidth="1"/>
    <col min="6995" max="6995" width="5.88671875" customWidth="1"/>
    <col min="6996" max="6996" width="12" customWidth="1"/>
    <col min="6997" max="6997" width="11.44140625" customWidth="1"/>
    <col min="6998" max="6998" width="5.88671875" customWidth="1"/>
    <col min="6999" max="6999" width="12" customWidth="1"/>
    <col min="7000" max="7000" width="11.44140625" customWidth="1"/>
    <col min="7001" max="7001" width="5.88671875" customWidth="1"/>
    <col min="7002" max="7003" width="12" customWidth="1"/>
    <col min="7005" max="7006" width="9.88671875" bestFit="1" customWidth="1"/>
    <col min="7213" max="7213" width="6" customWidth="1"/>
    <col min="7214" max="7214" width="31.88671875" customWidth="1"/>
    <col min="7215" max="7215" width="11.88671875" customWidth="1"/>
    <col min="7216" max="7216" width="7" customWidth="1"/>
    <col min="7217" max="7217" width="11.44140625" customWidth="1"/>
    <col min="7218" max="7218" width="5.88671875" customWidth="1"/>
    <col min="7219" max="7220" width="11.44140625" customWidth="1"/>
    <col min="7221" max="7221" width="5.88671875" customWidth="1"/>
    <col min="7222" max="7223" width="11.44140625" customWidth="1"/>
    <col min="7224" max="7224" width="5.88671875" customWidth="1"/>
    <col min="7225" max="7226" width="11.44140625" customWidth="1"/>
    <col min="7227" max="7227" width="5.88671875" customWidth="1"/>
    <col min="7228" max="7228" width="12" customWidth="1"/>
    <col min="7229" max="7229" width="11.44140625" customWidth="1"/>
    <col min="7230" max="7230" width="5.88671875" customWidth="1"/>
    <col min="7231" max="7231" width="12" customWidth="1"/>
    <col min="7232" max="7232" width="11.44140625" customWidth="1"/>
    <col min="7233" max="7233" width="5.6640625" customWidth="1"/>
    <col min="7234" max="7234" width="12" customWidth="1"/>
    <col min="7235" max="7235" width="11.44140625" customWidth="1"/>
    <col min="7236" max="7236" width="5.6640625" customWidth="1"/>
    <col min="7237" max="7237" width="12" customWidth="1"/>
    <col min="7238" max="7238" width="11.44140625" customWidth="1"/>
    <col min="7239" max="7239" width="5.6640625" customWidth="1"/>
    <col min="7240" max="7240" width="12" customWidth="1"/>
    <col min="7241" max="7241" width="11.33203125" customWidth="1"/>
    <col min="7242" max="7242" width="5.6640625" customWidth="1"/>
    <col min="7243" max="7243" width="12" customWidth="1"/>
    <col min="7244" max="7244" width="11.33203125" customWidth="1"/>
    <col min="7245" max="7245" width="5.6640625" customWidth="1"/>
    <col min="7246" max="7246" width="12" customWidth="1"/>
    <col min="7247" max="7247" width="11.44140625" customWidth="1"/>
    <col min="7248" max="7248" width="5.88671875" customWidth="1"/>
    <col min="7249" max="7249" width="12" customWidth="1"/>
    <col min="7250" max="7250" width="11.44140625" customWidth="1"/>
    <col min="7251" max="7251" width="5.88671875" customWidth="1"/>
    <col min="7252" max="7252" width="12" customWidth="1"/>
    <col min="7253" max="7253" width="11.44140625" customWidth="1"/>
    <col min="7254" max="7254" width="5.88671875" customWidth="1"/>
    <col min="7255" max="7255" width="12" customWidth="1"/>
    <col min="7256" max="7256" width="11.44140625" customWidth="1"/>
    <col min="7257" max="7257" width="5.88671875" customWidth="1"/>
    <col min="7258" max="7259" width="12" customWidth="1"/>
    <col min="7261" max="7262" width="9.88671875" bestFit="1" customWidth="1"/>
    <col min="7469" max="7469" width="6" customWidth="1"/>
    <col min="7470" max="7470" width="31.88671875" customWidth="1"/>
    <col min="7471" max="7471" width="11.88671875" customWidth="1"/>
    <col min="7472" max="7472" width="7" customWidth="1"/>
    <col min="7473" max="7473" width="11.44140625" customWidth="1"/>
    <col min="7474" max="7474" width="5.88671875" customWidth="1"/>
    <col min="7475" max="7476" width="11.44140625" customWidth="1"/>
    <col min="7477" max="7477" width="5.88671875" customWidth="1"/>
    <col min="7478" max="7479" width="11.44140625" customWidth="1"/>
    <col min="7480" max="7480" width="5.88671875" customWidth="1"/>
    <col min="7481" max="7482" width="11.44140625" customWidth="1"/>
    <col min="7483" max="7483" width="5.88671875" customWidth="1"/>
    <col min="7484" max="7484" width="12" customWidth="1"/>
    <col min="7485" max="7485" width="11.44140625" customWidth="1"/>
    <col min="7486" max="7486" width="5.88671875" customWidth="1"/>
    <col min="7487" max="7487" width="12" customWidth="1"/>
    <col min="7488" max="7488" width="11.44140625" customWidth="1"/>
    <col min="7489" max="7489" width="5.6640625" customWidth="1"/>
    <col min="7490" max="7490" width="12" customWidth="1"/>
    <col min="7491" max="7491" width="11.44140625" customWidth="1"/>
    <col min="7492" max="7492" width="5.6640625" customWidth="1"/>
    <col min="7493" max="7493" width="12" customWidth="1"/>
    <col min="7494" max="7494" width="11.44140625" customWidth="1"/>
    <col min="7495" max="7495" width="5.6640625" customWidth="1"/>
    <col min="7496" max="7496" width="12" customWidth="1"/>
    <col min="7497" max="7497" width="11.33203125" customWidth="1"/>
    <col min="7498" max="7498" width="5.6640625" customWidth="1"/>
    <col min="7499" max="7499" width="12" customWidth="1"/>
    <col min="7500" max="7500" width="11.33203125" customWidth="1"/>
    <col min="7501" max="7501" width="5.6640625" customWidth="1"/>
    <col min="7502" max="7502" width="12" customWidth="1"/>
    <col min="7503" max="7503" width="11.44140625" customWidth="1"/>
    <col min="7504" max="7504" width="5.88671875" customWidth="1"/>
    <col min="7505" max="7505" width="12" customWidth="1"/>
    <col min="7506" max="7506" width="11.44140625" customWidth="1"/>
    <col min="7507" max="7507" width="5.88671875" customWidth="1"/>
    <col min="7508" max="7508" width="12" customWidth="1"/>
    <col min="7509" max="7509" width="11.44140625" customWidth="1"/>
    <col min="7510" max="7510" width="5.88671875" customWidth="1"/>
    <col min="7511" max="7511" width="12" customWidth="1"/>
    <col min="7512" max="7512" width="11.44140625" customWidth="1"/>
    <col min="7513" max="7513" width="5.88671875" customWidth="1"/>
    <col min="7514" max="7515" width="12" customWidth="1"/>
    <col min="7517" max="7518" width="9.88671875" bestFit="1" customWidth="1"/>
    <col min="7725" max="7725" width="6" customWidth="1"/>
    <col min="7726" max="7726" width="31.88671875" customWidth="1"/>
    <col min="7727" max="7727" width="11.88671875" customWidth="1"/>
    <col min="7728" max="7728" width="7" customWidth="1"/>
    <col min="7729" max="7729" width="11.44140625" customWidth="1"/>
    <col min="7730" max="7730" width="5.88671875" customWidth="1"/>
    <col min="7731" max="7732" width="11.44140625" customWidth="1"/>
    <col min="7733" max="7733" width="5.88671875" customWidth="1"/>
    <col min="7734" max="7735" width="11.44140625" customWidth="1"/>
    <col min="7736" max="7736" width="5.88671875" customWidth="1"/>
    <col min="7737" max="7738" width="11.44140625" customWidth="1"/>
    <col min="7739" max="7739" width="5.88671875" customWidth="1"/>
    <col min="7740" max="7740" width="12" customWidth="1"/>
    <col min="7741" max="7741" width="11.44140625" customWidth="1"/>
    <col min="7742" max="7742" width="5.88671875" customWidth="1"/>
    <col min="7743" max="7743" width="12" customWidth="1"/>
    <col min="7744" max="7744" width="11.44140625" customWidth="1"/>
    <col min="7745" max="7745" width="5.6640625" customWidth="1"/>
    <col min="7746" max="7746" width="12" customWidth="1"/>
    <col min="7747" max="7747" width="11.44140625" customWidth="1"/>
    <col min="7748" max="7748" width="5.6640625" customWidth="1"/>
    <col min="7749" max="7749" width="12" customWidth="1"/>
    <col min="7750" max="7750" width="11.44140625" customWidth="1"/>
    <col min="7751" max="7751" width="5.6640625" customWidth="1"/>
    <col min="7752" max="7752" width="12" customWidth="1"/>
    <col min="7753" max="7753" width="11.33203125" customWidth="1"/>
    <col min="7754" max="7754" width="5.6640625" customWidth="1"/>
    <col min="7755" max="7755" width="12" customWidth="1"/>
    <col min="7756" max="7756" width="11.33203125" customWidth="1"/>
    <col min="7757" max="7757" width="5.6640625" customWidth="1"/>
    <col min="7758" max="7758" width="12" customWidth="1"/>
    <col min="7759" max="7759" width="11.44140625" customWidth="1"/>
    <col min="7760" max="7760" width="5.88671875" customWidth="1"/>
    <col min="7761" max="7761" width="12" customWidth="1"/>
    <col min="7762" max="7762" width="11.44140625" customWidth="1"/>
    <col min="7763" max="7763" width="5.88671875" customWidth="1"/>
    <col min="7764" max="7764" width="12" customWidth="1"/>
    <col min="7765" max="7765" width="11.44140625" customWidth="1"/>
    <col min="7766" max="7766" width="5.88671875" customWidth="1"/>
    <col min="7767" max="7767" width="12" customWidth="1"/>
    <col min="7768" max="7768" width="11.44140625" customWidth="1"/>
    <col min="7769" max="7769" width="5.88671875" customWidth="1"/>
    <col min="7770" max="7771" width="12" customWidth="1"/>
    <col min="7773" max="7774" width="9.88671875" bestFit="1" customWidth="1"/>
    <col min="7981" max="7981" width="6" customWidth="1"/>
    <col min="7982" max="7982" width="31.88671875" customWidth="1"/>
    <col min="7983" max="7983" width="11.88671875" customWidth="1"/>
    <col min="7984" max="7984" width="7" customWidth="1"/>
    <col min="7985" max="7985" width="11.44140625" customWidth="1"/>
    <col min="7986" max="7986" width="5.88671875" customWidth="1"/>
    <col min="7987" max="7988" width="11.44140625" customWidth="1"/>
    <col min="7989" max="7989" width="5.88671875" customWidth="1"/>
    <col min="7990" max="7991" width="11.44140625" customWidth="1"/>
    <col min="7992" max="7992" width="5.88671875" customWidth="1"/>
    <col min="7993" max="7994" width="11.44140625" customWidth="1"/>
    <col min="7995" max="7995" width="5.88671875" customWidth="1"/>
    <col min="7996" max="7996" width="12" customWidth="1"/>
    <col min="7997" max="7997" width="11.44140625" customWidth="1"/>
    <col min="7998" max="7998" width="5.88671875" customWidth="1"/>
    <col min="7999" max="7999" width="12" customWidth="1"/>
    <col min="8000" max="8000" width="11.44140625" customWidth="1"/>
    <col min="8001" max="8001" width="5.6640625" customWidth="1"/>
    <col min="8002" max="8002" width="12" customWidth="1"/>
    <col min="8003" max="8003" width="11.44140625" customWidth="1"/>
    <col min="8004" max="8004" width="5.6640625" customWidth="1"/>
    <col min="8005" max="8005" width="12" customWidth="1"/>
    <col min="8006" max="8006" width="11.44140625" customWidth="1"/>
    <col min="8007" max="8007" width="5.6640625" customWidth="1"/>
    <col min="8008" max="8008" width="12" customWidth="1"/>
    <col min="8009" max="8009" width="11.33203125" customWidth="1"/>
    <col min="8010" max="8010" width="5.6640625" customWidth="1"/>
    <col min="8011" max="8011" width="12" customWidth="1"/>
    <col min="8012" max="8012" width="11.33203125" customWidth="1"/>
    <col min="8013" max="8013" width="5.6640625" customWidth="1"/>
    <col min="8014" max="8014" width="12" customWidth="1"/>
    <col min="8015" max="8015" width="11.44140625" customWidth="1"/>
    <col min="8016" max="8016" width="5.88671875" customWidth="1"/>
    <col min="8017" max="8017" width="12" customWidth="1"/>
    <col min="8018" max="8018" width="11.44140625" customWidth="1"/>
    <col min="8019" max="8019" width="5.88671875" customWidth="1"/>
    <col min="8020" max="8020" width="12" customWidth="1"/>
    <col min="8021" max="8021" width="11.44140625" customWidth="1"/>
    <col min="8022" max="8022" width="5.88671875" customWidth="1"/>
    <col min="8023" max="8023" width="12" customWidth="1"/>
    <col min="8024" max="8024" width="11.44140625" customWidth="1"/>
    <col min="8025" max="8025" width="5.88671875" customWidth="1"/>
    <col min="8026" max="8027" width="12" customWidth="1"/>
    <col min="8029" max="8030" width="9.88671875" bestFit="1" customWidth="1"/>
    <col min="8237" max="8237" width="6" customWidth="1"/>
    <col min="8238" max="8238" width="31.88671875" customWidth="1"/>
    <col min="8239" max="8239" width="11.88671875" customWidth="1"/>
    <col min="8240" max="8240" width="7" customWidth="1"/>
    <col min="8241" max="8241" width="11.44140625" customWidth="1"/>
    <col min="8242" max="8242" width="5.88671875" customWidth="1"/>
    <col min="8243" max="8244" width="11.44140625" customWidth="1"/>
    <col min="8245" max="8245" width="5.88671875" customWidth="1"/>
    <col min="8246" max="8247" width="11.44140625" customWidth="1"/>
    <col min="8248" max="8248" width="5.88671875" customWidth="1"/>
    <col min="8249" max="8250" width="11.44140625" customWidth="1"/>
    <col min="8251" max="8251" width="5.88671875" customWidth="1"/>
    <col min="8252" max="8252" width="12" customWidth="1"/>
    <col min="8253" max="8253" width="11.44140625" customWidth="1"/>
    <col min="8254" max="8254" width="5.88671875" customWidth="1"/>
    <col min="8255" max="8255" width="12" customWidth="1"/>
    <col min="8256" max="8256" width="11.44140625" customWidth="1"/>
    <col min="8257" max="8257" width="5.6640625" customWidth="1"/>
    <col min="8258" max="8258" width="12" customWidth="1"/>
    <col min="8259" max="8259" width="11.44140625" customWidth="1"/>
    <col min="8260" max="8260" width="5.6640625" customWidth="1"/>
    <col min="8261" max="8261" width="12" customWidth="1"/>
    <col min="8262" max="8262" width="11.44140625" customWidth="1"/>
    <col min="8263" max="8263" width="5.6640625" customWidth="1"/>
    <col min="8264" max="8264" width="12" customWidth="1"/>
    <col min="8265" max="8265" width="11.33203125" customWidth="1"/>
    <col min="8266" max="8266" width="5.6640625" customWidth="1"/>
    <col min="8267" max="8267" width="12" customWidth="1"/>
    <col min="8268" max="8268" width="11.33203125" customWidth="1"/>
    <col min="8269" max="8269" width="5.6640625" customWidth="1"/>
    <col min="8270" max="8270" width="12" customWidth="1"/>
    <col min="8271" max="8271" width="11.44140625" customWidth="1"/>
    <col min="8272" max="8272" width="5.88671875" customWidth="1"/>
    <col min="8273" max="8273" width="12" customWidth="1"/>
    <col min="8274" max="8274" width="11.44140625" customWidth="1"/>
    <col min="8275" max="8275" width="5.88671875" customWidth="1"/>
    <col min="8276" max="8276" width="12" customWidth="1"/>
    <col min="8277" max="8277" width="11.44140625" customWidth="1"/>
    <col min="8278" max="8278" width="5.88671875" customWidth="1"/>
    <col min="8279" max="8279" width="12" customWidth="1"/>
    <col min="8280" max="8280" width="11.44140625" customWidth="1"/>
    <col min="8281" max="8281" width="5.88671875" customWidth="1"/>
    <col min="8282" max="8283" width="12" customWidth="1"/>
    <col min="8285" max="8286" width="9.88671875" bestFit="1" customWidth="1"/>
    <col min="8493" max="8493" width="6" customWidth="1"/>
    <col min="8494" max="8494" width="31.88671875" customWidth="1"/>
    <col min="8495" max="8495" width="11.88671875" customWidth="1"/>
    <col min="8496" max="8496" width="7" customWidth="1"/>
    <col min="8497" max="8497" width="11.44140625" customWidth="1"/>
    <col min="8498" max="8498" width="5.88671875" customWidth="1"/>
    <col min="8499" max="8500" width="11.44140625" customWidth="1"/>
    <col min="8501" max="8501" width="5.88671875" customWidth="1"/>
    <col min="8502" max="8503" width="11.44140625" customWidth="1"/>
    <col min="8504" max="8504" width="5.88671875" customWidth="1"/>
    <col min="8505" max="8506" width="11.44140625" customWidth="1"/>
    <col min="8507" max="8507" width="5.88671875" customWidth="1"/>
    <col min="8508" max="8508" width="12" customWidth="1"/>
    <col min="8509" max="8509" width="11.44140625" customWidth="1"/>
    <col min="8510" max="8510" width="5.88671875" customWidth="1"/>
    <col min="8511" max="8511" width="12" customWidth="1"/>
    <col min="8512" max="8512" width="11.44140625" customWidth="1"/>
    <col min="8513" max="8513" width="5.6640625" customWidth="1"/>
    <col min="8514" max="8514" width="12" customWidth="1"/>
    <col min="8515" max="8515" width="11.44140625" customWidth="1"/>
    <col min="8516" max="8516" width="5.6640625" customWidth="1"/>
    <col min="8517" max="8517" width="12" customWidth="1"/>
    <col min="8518" max="8518" width="11.44140625" customWidth="1"/>
    <col min="8519" max="8519" width="5.6640625" customWidth="1"/>
    <col min="8520" max="8520" width="12" customWidth="1"/>
    <col min="8521" max="8521" width="11.33203125" customWidth="1"/>
    <col min="8522" max="8522" width="5.6640625" customWidth="1"/>
    <col min="8523" max="8523" width="12" customWidth="1"/>
    <col min="8524" max="8524" width="11.33203125" customWidth="1"/>
    <col min="8525" max="8525" width="5.6640625" customWidth="1"/>
    <col min="8526" max="8526" width="12" customWidth="1"/>
    <col min="8527" max="8527" width="11.44140625" customWidth="1"/>
    <col min="8528" max="8528" width="5.88671875" customWidth="1"/>
    <col min="8529" max="8529" width="12" customWidth="1"/>
    <col min="8530" max="8530" width="11.44140625" customWidth="1"/>
    <col min="8531" max="8531" width="5.88671875" customWidth="1"/>
    <col min="8532" max="8532" width="12" customWidth="1"/>
    <col min="8533" max="8533" width="11.44140625" customWidth="1"/>
    <col min="8534" max="8534" width="5.88671875" customWidth="1"/>
    <col min="8535" max="8535" width="12" customWidth="1"/>
    <col min="8536" max="8536" width="11.44140625" customWidth="1"/>
    <col min="8537" max="8537" width="5.88671875" customWidth="1"/>
    <col min="8538" max="8539" width="12" customWidth="1"/>
    <col min="8541" max="8542" width="9.88671875" bestFit="1" customWidth="1"/>
    <col min="8749" max="8749" width="6" customWidth="1"/>
    <col min="8750" max="8750" width="31.88671875" customWidth="1"/>
    <col min="8751" max="8751" width="11.88671875" customWidth="1"/>
    <col min="8752" max="8752" width="7" customWidth="1"/>
    <col min="8753" max="8753" width="11.44140625" customWidth="1"/>
    <col min="8754" max="8754" width="5.88671875" customWidth="1"/>
    <col min="8755" max="8756" width="11.44140625" customWidth="1"/>
    <col min="8757" max="8757" width="5.88671875" customWidth="1"/>
    <col min="8758" max="8759" width="11.44140625" customWidth="1"/>
    <col min="8760" max="8760" width="5.88671875" customWidth="1"/>
    <col min="8761" max="8762" width="11.44140625" customWidth="1"/>
    <col min="8763" max="8763" width="5.88671875" customWidth="1"/>
    <col min="8764" max="8764" width="12" customWidth="1"/>
    <col min="8765" max="8765" width="11.44140625" customWidth="1"/>
    <col min="8766" max="8766" width="5.88671875" customWidth="1"/>
    <col min="8767" max="8767" width="12" customWidth="1"/>
    <col min="8768" max="8768" width="11.44140625" customWidth="1"/>
    <col min="8769" max="8769" width="5.6640625" customWidth="1"/>
    <col min="8770" max="8770" width="12" customWidth="1"/>
    <col min="8771" max="8771" width="11.44140625" customWidth="1"/>
    <col min="8772" max="8772" width="5.6640625" customWidth="1"/>
    <col min="8773" max="8773" width="12" customWidth="1"/>
    <col min="8774" max="8774" width="11.44140625" customWidth="1"/>
    <col min="8775" max="8775" width="5.6640625" customWidth="1"/>
    <col min="8776" max="8776" width="12" customWidth="1"/>
    <col min="8777" max="8777" width="11.33203125" customWidth="1"/>
    <col min="8778" max="8778" width="5.6640625" customWidth="1"/>
    <col min="8779" max="8779" width="12" customWidth="1"/>
    <col min="8780" max="8780" width="11.33203125" customWidth="1"/>
    <col min="8781" max="8781" width="5.6640625" customWidth="1"/>
    <col min="8782" max="8782" width="12" customWidth="1"/>
    <col min="8783" max="8783" width="11.44140625" customWidth="1"/>
    <col min="8784" max="8784" width="5.88671875" customWidth="1"/>
    <col min="8785" max="8785" width="12" customWidth="1"/>
    <col min="8786" max="8786" width="11.44140625" customWidth="1"/>
    <col min="8787" max="8787" width="5.88671875" customWidth="1"/>
    <col min="8788" max="8788" width="12" customWidth="1"/>
    <col min="8789" max="8789" width="11.44140625" customWidth="1"/>
    <col min="8790" max="8790" width="5.88671875" customWidth="1"/>
    <col min="8791" max="8791" width="12" customWidth="1"/>
    <col min="8792" max="8792" width="11.44140625" customWidth="1"/>
    <col min="8793" max="8793" width="5.88671875" customWidth="1"/>
    <col min="8794" max="8795" width="12" customWidth="1"/>
    <col min="8797" max="8798" width="9.88671875" bestFit="1" customWidth="1"/>
    <col min="9005" max="9005" width="6" customWidth="1"/>
    <col min="9006" max="9006" width="31.88671875" customWidth="1"/>
    <col min="9007" max="9007" width="11.88671875" customWidth="1"/>
    <col min="9008" max="9008" width="7" customWidth="1"/>
    <col min="9009" max="9009" width="11.44140625" customWidth="1"/>
    <col min="9010" max="9010" width="5.88671875" customWidth="1"/>
    <col min="9011" max="9012" width="11.44140625" customWidth="1"/>
    <col min="9013" max="9013" width="5.88671875" customWidth="1"/>
    <col min="9014" max="9015" width="11.44140625" customWidth="1"/>
    <col min="9016" max="9016" width="5.88671875" customWidth="1"/>
    <col min="9017" max="9018" width="11.44140625" customWidth="1"/>
    <col min="9019" max="9019" width="5.88671875" customWidth="1"/>
    <col min="9020" max="9020" width="12" customWidth="1"/>
    <col min="9021" max="9021" width="11.44140625" customWidth="1"/>
    <col min="9022" max="9022" width="5.88671875" customWidth="1"/>
    <col min="9023" max="9023" width="12" customWidth="1"/>
    <col min="9024" max="9024" width="11.44140625" customWidth="1"/>
    <col min="9025" max="9025" width="5.6640625" customWidth="1"/>
    <col min="9026" max="9026" width="12" customWidth="1"/>
    <col min="9027" max="9027" width="11.44140625" customWidth="1"/>
    <col min="9028" max="9028" width="5.6640625" customWidth="1"/>
    <col min="9029" max="9029" width="12" customWidth="1"/>
    <col min="9030" max="9030" width="11.44140625" customWidth="1"/>
    <col min="9031" max="9031" width="5.6640625" customWidth="1"/>
    <col min="9032" max="9032" width="12" customWidth="1"/>
    <col min="9033" max="9033" width="11.33203125" customWidth="1"/>
    <col min="9034" max="9034" width="5.6640625" customWidth="1"/>
    <col min="9035" max="9035" width="12" customWidth="1"/>
    <col min="9036" max="9036" width="11.33203125" customWidth="1"/>
    <col min="9037" max="9037" width="5.6640625" customWidth="1"/>
    <col min="9038" max="9038" width="12" customWidth="1"/>
    <col min="9039" max="9039" width="11.44140625" customWidth="1"/>
    <col min="9040" max="9040" width="5.88671875" customWidth="1"/>
    <col min="9041" max="9041" width="12" customWidth="1"/>
    <col min="9042" max="9042" width="11.44140625" customWidth="1"/>
    <col min="9043" max="9043" width="5.88671875" customWidth="1"/>
    <col min="9044" max="9044" width="12" customWidth="1"/>
    <col min="9045" max="9045" width="11.44140625" customWidth="1"/>
    <col min="9046" max="9046" width="5.88671875" customWidth="1"/>
    <col min="9047" max="9047" width="12" customWidth="1"/>
    <col min="9048" max="9048" width="11.44140625" customWidth="1"/>
    <col min="9049" max="9049" width="5.88671875" customWidth="1"/>
    <col min="9050" max="9051" width="12" customWidth="1"/>
    <col min="9053" max="9054" width="9.88671875" bestFit="1" customWidth="1"/>
    <col min="9261" max="9261" width="6" customWidth="1"/>
    <col min="9262" max="9262" width="31.88671875" customWidth="1"/>
    <col min="9263" max="9263" width="11.88671875" customWidth="1"/>
    <col min="9264" max="9264" width="7" customWidth="1"/>
    <col min="9265" max="9265" width="11.44140625" customWidth="1"/>
    <col min="9266" max="9266" width="5.88671875" customWidth="1"/>
    <col min="9267" max="9268" width="11.44140625" customWidth="1"/>
    <col min="9269" max="9269" width="5.88671875" customWidth="1"/>
    <col min="9270" max="9271" width="11.44140625" customWidth="1"/>
    <col min="9272" max="9272" width="5.88671875" customWidth="1"/>
    <col min="9273" max="9274" width="11.44140625" customWidth="1"/>
    <col min="9275" max="9275" width="5.88671875" customWidth="1"/>
    <col min="9276" max="9276" width="12" customWidth="1"/>
    <col min="9277" max="9277" width="11.44140625" customWidth="1"/>
    <col min="9278" max="9278" width="5.88671875" customWidth="1"/>
    <col min="9279" max="9279" width="12" customWidth="1"/>
    <col min="9280" max="9280" width="11.44140625" customWidth="1"/>
    <col min="9281" max="9281" width="5.6640625" customWidth="1"/>
    <col min="9282" max="9282" width="12" customWidth="1"/>
    <col min="9283" max="9283" width="11.44140625" customWidth="1"/>
    <col min="9284" max="9284" width="5.6640625" customWidth="1"/>
    <col min="9285" max="9285" width="12" customWidth="1"/>
    <col min="9286" max="9286" width="11.44140625" customWidth="1"/>
    <col min="9287" max="9287" width="5.6640625" customWidth="1"/>
    <col min="9288" max="9288" width="12" customWidth="1"/>
    <col min="9289" max="9289" width="11.33203125" customWidth="1"/>
    <col min="9290" max="9290" width="5.6640625" customWidth="1"/>
    <col min="9291" max="9291" width="12" customWidth="1"/>
    <col min="9292" max="9292" width="11.33203125" customWidth="1"/>
    <col min="9293" max="9293" width="5.6640625" customWidth="1"/>
    <col min="9294" max="9294" width="12" customWidth="1"/>
    <col min="9295" max="9295" width="11.44140625" customWidth="1"/>
    <col min="9296" max="9296" width="5.88671875" customWidth="1"/>
    <col min="9297" max="9297" width="12" customWidth="1"/>
    <col min="9298" max="9298" width="11.44140625" customWidth="1"/>
    <col min="9299" max="9299" width="5.88671875" customWidth="1"/>
    <col min="9300" max="9300" width="12" customWidth="1"/>
    <col min="9301" max="9301" width="11.44140625" customWidth="1"/>
    <col min="9302" max="9302" width="5.88671875" customWidth="1"/>
    <col min="9303" max="9303" width="12" customWidth="1"/>
    <col min="9304" max="9304" width="11.44140625" customWidth="1"/>
    <col min="9305" max="9305" width="5.88671875" customWidth="1"/>
    <col min="9306" max="9307" width="12" customWidth="1"/>
    <col min="9309" max="9310" width="9.88671875" bestFit="1" customWidth="1"/>
    <col min="9517" max="9517" width="6" customWidth="1"/>
    <col min="9518" max="9518" width="31.88671875" customWidth="1"/>
    <col min="9519" max="9519" width="11.88671875" customWidth="1"/>
    <col min="9520" max="9520" width="7" customWidth="1"/>
    <col min="9521" max="9521" width="11.44140625" customWidth="1"/>
    <col min="9522" max="9522" width="5.88671875" customWidth="1"/>
    <col min="9523" max="9524" width="11.44140625" customWidth="1"/>
    <col min="9525" max="9525" width="5.88671875" customWidth="1"/>
    <col min="9526" max="9527" width="11.44140625" customWidth="1"/>
    <col min="9528" max="9528" width="5.88671875" customWidth="1"/>
    <col min="9529" max="9530" width="11.44140625" customWidth="1"/>
    <col min="9531" max="9531" width="5.88671875" customWidth="1"/>
    <col min="9532" max="9532" width="12" customWidth="1"/>
    <col min="9533" max="9533" width="11.44140625" customWidth="1"/>
    <col min="9534" max="9534" width="5.88671875" customWidth="1"/>
    <col min="9535" max="9535" width="12" customWidth="1"/>
    <col min="9536" max="9536" width="11.44140625" customWidth="1"/>
    <col min="9537" max="9537" width="5.6640625" customWidth="1"/>
    <col min="9538" max="9538" width="12" customWidth="1"/>
    <col min="9539" max="9539" width="11.44140625" customWidth="1"/>
    <col min="9540" max="9540" width="5.6640625" customWidth="1"/>
    <col min="9541" max="9541" width="12" customWidth="1"/>
    <col min="9542" max="9542" width="11.44140625" customWidth="1"/>
    <col min="9543" max="9543" width="5.6640625" customWidth="1"/>
    <col min="9544" max="9544" width="12" customWidth="1"/>
    <col min="9545" max="9545" width="11.33203125" customWidth="1"/>
    <col min="9546" max="9546" width="5.6640625" customWidth="1"/>
    <col min="9547" max="9547" width="12" customWidth="1"/>
    <col min="9548" max="9548" width="11.33203125" customWidth="1"/>
    <col min="9549" max="9549" width="5.6640625" customWidth="1"/>
    <col min="9550" max="9550" width="12" customWidth="1"/>
    <col min="9551" max="9551" width="11.44140625" customWidth="1"/>
    <col min="9552" max="9552" width="5.88671875" customWidth="1"/>
    <col min="9553" max="9553" width="12" customWidth="1"/>
    <col min="9554" max="9554" width="11.44140625" customWidth="1"/>
    <col min="9555" max="9555" width="5.88671875" customWidth="1"/>
    <col min="9556" max="9556" width="12" customWidth="1"/>
    <col min="9557" max="9557" width="11.44140625" customWidth="1"/>
    <col min="9558" max="9558" width="5.88671875" customWidth="1"/>
    <col min="9559" max="9559" width="12" customWidth="1"/>
    <col min="9560" max="9560" width="11.44140625" customWidth="1"/>
    <col min="9561" max="9561" width="5.88671875" customWidth="1"/>
    <col min="9562" max="9563" width="12" customWidth="1"/>
    <col min="9565" max="9566" width="9.88671875" bestFit="1" customWidth="1"/>
    <col min="9773" max="9773" width="6" customWidth="1"/>
    <col min="9774" max="9774" width="31.88671875" customWidth="1"/>
    <col min="9775" max="9775" width="11.88671875" customWidth="1"/>
    <col min="9776" max="9776" width="7" customWidth="1"/>
    <col min="9777" max="9777" width="11.44140625" customWidth="1"/>
    <col min="9778" max="9778" width="5.88671875" customWidth="1"/>
    <col min="9779" max="9780" width="11.44140625" customWidth="1"/>
    <col min="9781" max="9781" width="5.88671875" customWidth="1"/>
    <col min="9782" max="9783" width="11.44140625" customWidth="1"/>
    <col min="9784" max="9784" width="5.88671875" customWidth="1"/>
    <col min="9785" max="9786" width="11.44140625" customWidth="1"/>
    <col min="9787" max="9787" width="5.88671875" customWidth="1"/>
    <col min="9788" max="9788" width="12" customWidth="1"/>
    <col min="9789" max="9789" width="11.44140625" customWidth="1"/>
    <col min="9790" max="9790" width="5.88671875" customWidth="1"/>
    <col min="9791" max="9791" width="12" customWidth="1"/>
    <col min="9792" max="9792" width="11.44140625" customWidth="1"/>
    <col min="9793" max="9793" width="5.6640625" customWidth="1"/>
    <col min="9794" max="9794" width="12" customWidth="1"/>
    <col min="9795" max="9795" width="11.44140625" customWidth="1"/>
    <col min="9796" max="9796" width="5.6640625" customWidth="1"/>
    <col min="9797" max="9797" width="12" customWidth="1"/>
    <col min="9798" max="9798" width="11.44140625" customWidth="1"/>
    <col min="9799" max="9799" width="5.6640625" customWidth="1"/>
    <col min="9800" max="9800" width="12" customWidth="1"/>
    <col min="9801" max="9801" width="11.33203125" customWidth="1"/>
    <col min="9802" max="9802" width="5.6640625" customWidth="1"/>
    <col min="9803" max="9803" width="12" customWidth="1"/>
    <col min="9804" max="9804" width="11.33203125" customWidth="1"/>
    <col min="9805" max="9805" width="5.6640625" customWidth="1"/>
    <col min="9806" max="9806" width="12" customWidth="1"/>
    <col min="9807" max="9807" width="11.44140625" customWidth="1"/>
    <col min="9808" max="9808" width="5.88671875" customWidth="1"/>
    <col min="9809" max="9809" width="12" customWidth="1"/>
    <col min="9810" max="9810" width="11.44140625" customWidth="1"/>
    <col min="9811" max="9811" width="5.88671875" customWidth="1"/>
    <col min="9812" max="9812" width="12" customWidth="1"/>
    <col min="9813" max="9813" width="11.44140625" customWidth="1"/>
    <col min="9814" max="9814" width="5.88671875" customWidth="1"/>
    <col min="9815" max="9815" width="12" customWidth="1"/>
    <col min="9816" max="9816" width="11.44140625" customWidth="1"/>
    <col min="9817" max="9817" width="5.88671875" customWidth="1"/>
    <col min="9818" max="9819" width="12" customWidth="1"/>
    <col min="9821" max="9822" width="9.88671875" bestFit="1" customWidth="1"/>
    <col min="10029" max="10029" width="6" customWidth="1"/>
    <col min="10030" max="10030" width="31.88671875" customWidth="1"/>
    <col min="10031" max="10031" width="11.88671875" customWidth="1"/>
    <col min="10032" max="10032" width="7" customWidth="1"/>
    <col min="10033" max="10033" width="11.44140625" customWidth="1"/>
    <col min="10034" max="10034" width="5.88671875" customWidth="1"/>
    <col min="10035" max="10036" width="11.44140625" customWidth="1"/>
    <col min="10037" max="10037" width="5.88671875" customWidth="1"/>
    <col min="10038" max="10039" width="11.44140625" customWidth="1"/>
    <col min="10040" max="10040" width="5.88671875" customWidth="1"/>
    <col min="10041" max="10042" width="11.44140625" customWidth="1"/>
    <col min="10043" max="10043" width="5.88671875" customWidth="1"/>
    <col min="10044" max="10044" width="12" customWidth="1"/>
    <col min="10045" max="10045" width="11.44140625" customWidth="1"/>
    <col min="10046" max="10046" width="5.88671875" customWidth="1"/>
    <col min="10047" max="10047" width="12" customWidth="1"/>
    <col min="10048" max="10048" width="11.44140625" customWidth="1"/>
    <col min="10049" max="10049" width="5.6640625" customWidth="1"/>
    <col min="10050" max="10050" width="12" customWidth="1"/>
    <col min="10051" max="10051" width="11.44140625" customWidth="1"/>
    <col min="10052" max="10052" width="5.6640625" customWidth="1"/>
    <col min="10053" max="10053" width="12" customWidth="1"/>
    <col min="10054" max="10054" width="11.44140625" customWidth="1"/>
    <col min="10055" max="10055" width="5.6640625" customWidth="1"/>
    <col min="10056" max="10056" width="12" customWidth="1"/>
    <col min="10057" max="10057" width="11.33203125" customWidth="1"/>
    <col min="10058" max="10058" width="5.6640625" customWidth="1"/>
    <col min="10059" max="10059" width="12" customWidth="1"/>
    <col min="10060" max="10060" width="11.33203125" customWidth="1"/>
    <col min="10061" max="10061" width="5.6640625" customWidth="1"/>
    <col min="10062" max="10062" width="12" customWidth="1"/>
    <col min="10063" max="10063" width="11.44140625" customWidth="1"/>
    <col min="10064" max="10064" width="5.88671875" customWidth="1"/>
    <col min="10065" max="10065" width="12" customWidth="1"/>
    <col min="10066" max="10066" width="11.44140625" customWidth="1"/>
    <col min="10067" max="10067" width="5.88671875" customWidth="1"/>
    <col min="10068" max="10068" width="12" customWidth="1"/>
    <col min="10069" max="10069" width="11.44140625" customWidth="1"/>
    <col min="10070" max="10070" width="5.88671875" customWidth="1"/>
    <col min="10071" max="10071" width="12" customWidth="1"/>
    <col min="10072" max="10072" width="11.44140625" customWidth="1"/>
    <col min="10073" max="10073" width="5.88671875" customWidth="1"/>
    <col min="10074" max="10075" width="12" customWidth="1"/>
    <col min="10077" max="10078" width="9.88671875" bestFit="1" customWidth="1"/>
    <col min="10285" max="10285" width="6" customWidth="1"/>
    <col min="10286" max="10286" width="31.88671875" customWidth="1"/>
    <col min="10287" max="10287" width="11.88671875" customWidth="1"/>
    <col min="10288" max="10288" width="7" customWidth="1"/>
    <col min="10289" max="10289" width="11.44140625" customWidth="1"/>
    <col min="10290" max="10290" width="5.88671875" customWidth="1"/>
    <col min="10291" max="10292" width="11.44140625" customWidth="1"/>
    <col min="10293" max="10293" width="5.88671875" customWidth="1"/>
    <col min="10294" max="10295" width="11.44140625" customWidth="1"/>
    <col min="10296" max="10296" width="5.88671875" customWidth="1"/>
    <col min="10297" max="10298" width="11.44140625" customWidth="1"/>
    <col min="10299" max="10299" width="5.88671875" customWidth="1"/>
    <col min="10300" max="10300" width="12" customWidth="1"/>
    <col min="10301" max="10301" width="11.44140625" customWidth="1"/>
    <col min="10302" max="10302" width="5.88671875" customWidth="1"/>
    <col min="10303" max="10303" width="12" customWidth="1"/>
    <col min="10304" max="10304" width="11.44140625" customWidth="1"/>
    <col min="10305" max="10305" width="5.6640625" customWidth="1"/>
    <col min="10306" max="10306" width="12" customWidth="1"/>
    <col min="10307" max="10307" width="11.44140625" customWidth="1"/>
    <col min="10308" max="10308" width="5.6640625" customWidth="1"/>
    <col min="10309" max="10309" width="12" customWidth="1"/>
    <col min="10310" max="10310" width="11.44140625" customWidth="1"/>
    <col min="10311" max="10311" width="5.6640625" customWidth="1"/>
    <col min="10312" max="10312" width="12" customWidth="1"/>
    <col min="10313" max="10313" width="11.33203125" customWidth="1"/>
    <col min="10314" max="10314" width="5.6640625" customWidth="1"/>
    <col min="10315" max="10315" width="12" customWidth="1"/>
    <col min="10316" max="10316" width="11.33203125" customWidth="1"/>
    <col min="10317" max="10317" width="5.6640625" customWidth="1"/>
    <col min="10318" max="10318" width="12" customWidth="1"/>
    <col min="10319" max="10319" width="11.44140625" customWidth="1"/>
    <col min="10320" max="10320" width="5.88671875" customWidth="1"/>
    <col min="10321" max="10321" width="12" customWidth="1"/>
    <col min="10322" max="10322" width="11.44140625" customWidth="1"/>
    <col min="10323" max="10323" width="5.88671875" customWidth="1"/>
    <col min="10324" max="10324" width="12" customWidth="1"/>
    <col min="10325" max="10325" width="11.44140625" customWidth="1"/>
    <col min="10326" max="10326" width="5.88671875" customWidth="1"/>
    <col min="10327" max="10327" width="12" customWidth="1"/>
    <col min="10328" max="10328" width="11.44140625" customWidth="1"/>
    <col min="10329" max="10329" width="5.88671875" customWidth="1"/>
    <col min="10330" max="10331" width="12" customWidth="1"/>
    <col min="10333" max="10334" width="9.88671875" bestFit="1" customWidth="1"/>
    <col min="10541" max="10541" width="6" customWidth="1"/>
    <col min="10542" max="10542" width="31.88671875" customWidth="1"/>
    <col min="10543" max="10543" width="11.88671875" customWidth="1"/>
    <col min="10544" max="10544" width="7" customWidth="1"/>
    <col min="10545" max="10545" width="11.44140625" customWidth="1"/>
    <col min="10546" max="10546" width="5.88671875" customWidth="1"/>
    <col min="10547" max="10548" width="11.44140625" customWidth="1"/>
    <col min="10549" max="10549" width="5.88671875" customWidth="1"/>
    <col min="10550" max="10551" width="11.44140625" customWidth="1"/>
    <col min="10552" max="10552" width="5.88671875" customWidth="1"/>
    <col min="10553" max="10554" width="11.44140625" customWidth="1"/>
    <col min="10555" max="10555" width="5.88671875" customWidth="1"/>
    <col min="10556" max="10556" width="12" customWidth="1"/>
    <col min="10557" max="10557" width="11.44140625" customWidth="1"/>
    <col min="10558" max="10558" width="5.88671875" customWidth="1"/>
    <col min="10559" max="10559" width="12" customWidth="1"/>
    <col min="10560" max="10560" width="11.44140625" customWidth="1"/>
    <col min="10561" max="10561" width="5.6640625" customWidth="1"/>
    <col min="10562" max="10562" width="12" customWidth="1"/>
    <col min="10563" max="10563" width="11.44140625" customWidth="1"/>
    <col min="10564" max="10564" width="5.6640625" customWidth="1"/>
    <col min="10565" max="10565" width="12" customWidth="1"/>
    <col min="10566" max="10566" width="11.44140625" customWidth="1"/>
    <col min="10567" max="10567" width="5.6640625" customWidth="1"/>
    <col min="10568" max="10568" width="12" customWidth="1"/>
    <col min="10569" max="10569" width="11.33203125" customWidth="1"/>
    <col min="10570" max="10570" width="5.6640625" customWidth="1"/>
    <col min="10571" max="10571" width="12" customWidth="1"/>
    <col min="10572" max="10572" width="11.33203125" customWidth="1"/>
    <col min="10573" max="10573" width="5.6640625" customWidth="1"/>
    <col min="10574" max="10574" width="12" customWidth="1"/>
    <col min="10575" max="10575" width="11.44140625" customWidth="1"/>
    <col min="10576" max="10576" width="5.88671875" customWidth="1"/>
    <col min="10577" max="10577" width="12" customWidth="1"/>
    <col min="10578" max="10578" width="11.44140625" customWidth="1"/>
    <col min="10579" max="10579" width="5.88671875" customWidth="1"/>
    <col min="10580" max="10580" width="12" customWidth="1"/>
    <col min="10581" max="10581" width="11.44140625" customWidth="1"/>
    <col min="10582" max="10582" width="5.88671875" customWidth="1"/>
    <col min="10583" max="10583" width="12" customWidth="1"/>
    <col min="10584" max="10584" width="11.44140625" customWidth="1"/>
    <col min="10585" max="10585" width="5.88671875" customWidth="1"/>
    <col min="10586" max="10587" width="12" customWidth="1"/>
    <col min="10589" max="10590" width="9.88671875" bestFit="1" customWidth="1"/>
    <col min="10797" max="10797" width="6" customWidth="1"/>
    <col min="10798" max="10798" width="31.88671875" customWidth="1"/>
    <col min="10799" max="10799" width="11.88671875" customWidth="1"/>
    <col min="10800" max="10800" width="7" customWidth="1"/>
    <col min="10801" max="10801" width="11.44140625" customWidth="1"/>
    <col min="10802" max="10802" width="5.88671875" customWidth="1"/>
    <col min="10803" max="10804" width="11.44140625" customWidth="1"/>
    <col min="10805" max="10805" width="5.88671875" customWidth="1"/>
    <col min="10806" max="10807" width="11.44140625" customWidth="1"/>
    <col min="10808" max="10808" width="5.88671875" customWidth="1"/>
    <col min="10809" max="10810" width="11.44140625" customWidth="1"/>
    <col min="10811" max="10811" width="5.88671875" customWidth="1"/>
    <col min="10812" max="10812" width="12" customWidth="1"/>
    <col min="10813" max="10813" width="11.44140625" customWidth="1"/>
    <col min="10814" max="10814" width="5.88671875" customWidth="1"/>
    <col min="10815" max="10815" width="12" customWidth="1"/>
    <col min="10816" max="10816" width="11.44140625" customWidth="1"/>
    <col min="10817" max="10817" width="5.6640625" customWidth="1"/>
    <col min="10818" max="10818" width="12" customWidth="1"/>
    <col min="10819" max="10819" width="11.44140625" customWidth="1"/>
    <col min="10820" max="10820" width="5.6640625" customWidth="1"/>
    <col min="10821" max="10821" width="12" customWidth="1"/>
    <col min="10822" max="10822" width="11.44140625" customWidth="1"/>
    <col min="10823" max="10823" width="5.6640625" customWidth="1"/>
    <col min="10824" max="10824" width="12" customWidth="1"/>
    <col min="10825" max="10825" width="11.33203125" customWidth="1"/>
    <col min="10826" max="10826" width="5.6640625" customWidth="1"/>
    <col min="10827" max="10827" width="12" customWidth="1"/>
    <col min="10828" max="10828" width="11.33203125" customWidth="1"/>
    <col min="10829" max="10829" width="5.6640625" customWidth="1"/>
    <col min="10830" max="10830" width="12" customWidth="1"/>
    <col min="10831" max="10831" width="11.44140625" customWidth="1"/>
    <col min="10832" max="10832" width="5.88671875" customWidth="1"/>
    <col min="10833" max="10833" width="12" customWidth="1"/>
    <col min="10834" max="10834" width="11.44140625" customWidth="1"/>
    <col min="10835" max="10835" width="5.88671875" customWidth="1"/>
    <col min="10836" max="10836" width="12" customWidth="1"/>
    <col min="10837" max="10837" width="11.44140625" customWidth="1"/>
    <col min="10838" max="10838" width="5.88671875" customWidth="1"/>
    <col min="10839" max="10839" width="12" customWidth="1"/>
    <col min="10840" max="10840" width="11.44140625" customWidth="1"/>
    <col min="10841" max="10841" width="5.88671875" customWidth="1"/>
    <col min="10842" max="10843" width="12" customWidth="1"/>
    <col min="10845" max="10846" width="9.88671875" bestFit="1" customWidth="1"/>
    <col min="11053" max="11053" width="6" customWidth="1"/>
    <col min="11054" max="11054" width="31.88671875" customWidth="1"/>
    <col min="11055" max="11055" width="11.88671875" customWidth="1"/>
    <col min="11056" max="11056" width="7" customWidth="1"/>
    <col min="11057" max="11057" width="11.44140625" customWidth="1"/>
    <col min="11058" max="11058" width="5.88671875" customWidth="1"/>
    <col min="11059" max="11060" width="11.44140625" customWidth="1"/>
    <col min="11061" max="11061" width="5.88671875" customWidth="1"/>
    <col min="11062" max="11063" width="11.44140625" customWidth="1"/>
    <col min="11064" max="11064" width="5.88671875" customWidth="1"/>
    <col min="11065" max="11066" width="11.44140625" customWidth="1"/>
    <col min="11067" max="11067" width="5.88671875" customWidth="1"/>
    <col min="11068" max="11068" width="12" customWidth="1"/>
    <col min="11069" max="11069" width="11.44140625" customWidth="1"/>
    <col min="11070" max="11070" width="5.88671875" customWidth="1"/>
    <col min="11071" max="11071" width="12" customWidth="1"/>
    <col min="11072" max="11072" width="11.44140625" customWidth="1"/>
    <col min="11073" max="11073" width="5.6640625" customWidth="1"/>
    <col min="11074" max="11074" width="12" customWidth="1"/>
    <col min="11075" max="11075" width="11.44140625" customWidth="1"/>
    <col min="11076" max="11076" width="5.6640625" customWidth="1"/>
    <col min="11077" max="11077" width="12" customWidth="1"/>
    <col min="11078" max="11078" width="11.44140625" customWidth="1"/>
    <col min="11079" max="11079" width="5.6640625" customWidth="1"/>
    <col min="11080" max="11080" width="12" customWidth="1"/>
    <col min="11081" max="11081" width="11.33203125" customWidth="1"/>
    <col min="11082" max="11082" width="5.6640625" customWidth="1"/>
    <col min="11083" max="11083" width="12" customWidth="1"/>
    <col min="11084" max="11084" width="11.33203125" customWidth="1"/>
    <col min="11085" max="11085" width="5.6640625" customWidth="1"/>
    <col min="11086" max="11086" width="12" customWidth="1"/>
    <col min="11087" max="11087" width="11.44140625" customWidth="1"/>
    <col min="11088" max="11088" width="5.88671875" customWidth="1"/>
    <col min="11089" max="11089" width="12" customWidth="1"/>
    <col min="11090" max="11090" width="11.44140625" customWidth="1"/>
    <col min="11091" max="11091" width="5.88671875" customWidth="1"/>
    <col min="11092" max="11092" width="12" customWidth="1"/>
    <col min="11093" max="11093" width="11.44140625" customWidth="1"/>
    <col min="11094" max="11094" width="5.88671875" customWidth="1"/>
    <col min="11095" max="11095" width="12" customWidth="1"/>
    <col min="11096" max="11096" width="11.44140625" customWidth="1"/>
    <col min="11097" max="11097" width="5.88671875" customWidth="1"/>
    <col min="11098" max="11099" width="12" customWidth="1"/>
    <col min="11101" max="11102" width="9.88671875" bestFit="1" customWidth="1"/>
    <col min="11309" max="11309" width="6" customWidth="1"/>
    <col min="11310" max="11310" width="31.88671875" customWidth="1"/>
    <col min="11311" max="11311" width="11.88671875" customWidth="1"/>
    <col min="11312" max="11312" width="7" customWidth="1"/>
    <col min="11313" max="11313" width="11.44140625" customWidth="1"/>
    <col min="11314" max="11314" width="5.88671875" customWidth="1"/>
    <col min="11315" max="11316" width="11.44140625" customWidth="1"/>
    <col min="11317" max="11317" width="5.88671875" customWidth="1"/>
    <col min="11318" max="11319" width="11.44140625" customWidth="1"/>
    <col min="11320" max="11320" width="5.88671875" customWidth="1"/>
    <col min="11321" max="11322" width="11.44140625" customWidth="1"/>
    <col min="11323" max="11323" width="5.88671875" customWidth="1"/>
    <col min="11324" max="11324" width="12" customWidth="1"/>
    <col min="11325" max="11325" width="11.44140625" customWidth="1"/>
    <col min="11326" max="11326" width="5.88671875" customWidth="1"/>
    <col min="11327" max="11327" width="12" customWidth="1"/>
    <col min="11328" max="11328" width="11.44140625" customWidth="1"/>
    <col min="11329" max="11329" width="5.6640625" customWidth="1"/>
    <col min="11330" max="11330" width="12" customWidth="1"/>
    <col min="11331" max="11331" width="11.44140625" customWidth="1"/>
    <col min="11332" max="11332" width="5.6640625" customWidth="1"/>
    <col min="11333" max="11333" width="12" customWidth="1"/>
    <col min="11334" max="11334" width="11.44140625" customWidth="1"/>
    <col min="11335" max="11335" width="5.6640625" customWidth="1"/>
    <col min="11336" max="11336" width="12" customWidth="1"/>
    <col min="11337" max="11337" width="11.33203125" customWidth="1"/>
    <col min="11338" max="11338" width="5.6640625" customWidth="1"/>
    <col min="11339" max="11339" width="12" customWidth="1"/>
    <col min="11340" max="11340" width="11.33203125" customWidth="1"/>
    <col min="11341" max="11341" width="5.6640625" customWidth="1"/>
    <col min="11342" max="11342" width="12" customWidth="1"/>
    <col min="11343" max="11343" width="11.44140625" customWidth="1"/>
    <col min="11344" max="11344" width="5.88671875" customWidth="1"/>
    <col min="11345" max="11345" width="12" customWidth="1"/>
    <col min="11346" max="11346" width="11.44140625" customWidth="1"/>
    <col min="11347" max="11347" width="5.88671875" customWidth="1"/>
    <col min="11348" max="11348" width="12" customWidth="1"/>
    <col min="11349" max="11349" width="11.44140625" customWidth="1"/>
    <col min="11350" max="11350" width="5.88671875" customWidth="1"/>
    <col min="11351" max="11351" width="12" customWidth="1"/>
    <col min="11352" max="11352" width="11.44140625" customWidth="1"/>
    <col min="11353" max="11353" width="5.88671875" customWidth="1"/>
    <col min="11354" max="11355" width="12" customWidth="1"/>
    <col min="11357" max="11358" width="9.88671875" bestFit="1" customWidth="1"/>
    <col min="11565" max="11565" width="6" customWidth="1"/>
    <col min="11566" max="11566" width="31.88671875" customWidth="1"/>
    <col min="11567" max="11567" width="11.88671875" customWidth="1"/>
    <col min="11568" max="11568" width="7" customWidth="1"/>
    <col min="11569" max="11569" width="11.44140625" customWidth="1"/>
    <col min="11570" max="11570" width="5.88671875" customWidth="1"/>
    <col min="11571" max="11572" width="11.44140625" customWidth="1"/>
    <col min="11573" max="11573" width="5.88671875" customWidth="1"/>
    <col min="11574" max="11575" width="11.44140625" customWidth="1"/>
    <col min="11576" max="11576" width="5.88671875" customWidth="1"/>
    <col min="11577" max="11578" width="11.44140625" customWidth="1"/>
    <col min="11579" max="11579" width="5.88671875" customWidth="1"/>
    <col min="11580" max="11580" width="12" customWidth="1"/>
    <col min="11581" max="11581" width="11.44140625" customWidth="1"/>
    <col min="11582" max="11582" width="5.88671875" customWidth="1"/>
    <col min="11583" max="11583" width="12" customWidth="1"/>
    <col min="11584" max="11584" width="11.44140625" customWidth="1"/>
    <col min="11585" max="11585" width="5.6640625" customWidth="1"/>
    <col min="11586" max="11586" width="12" customWidth="1"/>
    <col min="11587" max="11587" width="11.44140625" customWidth="1"/>
    <col min="11588" max="11588" width="5.6640625" customWidth="1"/>
    <col min="11589" max="11589" width="12" customWidth="1"/>
    <col min="11590" max="11590" width="11.44140625" customWidth="1"/>
    <col min="11591" max="11591" width="5.6640625" customWidth="1"/>
    <col min="11592" max="11592" width="12" customWidth="1"/>
    <col min="11593" max="11593" width="11.33203125" customWidth="1"/>
    <col min="11594" max="11594" width="5.6640625" customWidth="1"/>
    <col min="11595" max="11595" width="12" customWidth="1"/>
    <col min="11596" max="11596" width="11.33203125" customWidth="1"/>
    <col min="11597" max="11597" width="5.6640625" customWidth="1"/>
    <col min="11598" max="11598" width="12" customWidth="1"/>
    <col min="11599" max="11599" width="11.44140625" customWidth="1"/>
    <col min="11600" max="11600" width="5.88671875" customWidth="1"/>
    <col min="11601" max="11601" width="12" customWidth="1"/>
    <col min="11602" max="11602" width="11.44140625" customWidth="1"/>
    <col min="11603" max="11603" width="5.88671875" customWidth="1"/>
    <col min="11604" max="11604" width="12" customWidth="1"/>
    <col min="11605" max="11605" width="11.44140625" customWidth="1"/>
    <col min="11606" max="11606" width="5.88671875" customWidth="1"/>
    <col min="11607" max="11607" width="12" customWidth="1"/>
    <col min="11608" max="11608" width="11.44140625" customWidth="1"/>
    <col min="11609" max="11609" width="5.88671875" customWidth="1"/>
    <col min="11610" max="11611" width="12" customWidth="1"/>
    <col min="11613" max="11614" width="9.88671875" bestFit="1" customWidth="1"/>
    <col min="11821" max="11821" width="6" customWidth="1"/>
    <col min="11822" max="11822" width="31.88671875" customWidth="1"/>
    <col min="11823" max="11823" width="11.88671875" customWidth="1"/>
    <col min="11824" max="11824" width="7" customWidth="1"/>
    <col min="11825" max="11825" width="11.44140625" customWidth="1"/>
    <col min="11826" max="11826" width="5.88671875" customWidth="1"/>
    <col min="11827" max="11828" width="11.44140625" customWidth="1"/>
    <col min="11829" max="11829" width="5.88671875" customWidth="1"/>
    <col min="11830" max="11831" width="11.44140625" customWidth="1"/>
    <col min="11832" max="11832" width="5.88671875" customWidth="1"/>
    <col min="11833" max="11834" width="11.44140625" customWidth="1"/>
    <col min="11835" max="11835" width="5.88671875" customWidth="1"/>
    <col min="11836" max="11836" width="12" customWidth="1"/>
    <col min="11837" max="11837" width="11.44140625" customWidth="1"/>
    <col min="11838" max="11838" width="5.88671875" customWidth="1"/>
    <col min="11839" max="11839" width="12" customWidth="1"/>
    <col min="11840" max="11840" width="11.44140625" customWidth="1"/>
    <col min="11841" max="11841" width="5.6640625" customWidth="1"/>
    <col min="11842" max="11842" width="12" customWidth="1"/>
    <col min="11843" max="11843" width="11.44140625" customWidth="1"/>
    <col min="11844" max="11844" width="5.6640625" customWidth="1"/>
    <col min="11845" max="11845" width="12" customWidth="1"/>
    <col min="11846" max="11846" width="11.44140625" customWidth="1"/>
    <col min="11847" max="11847" width="5.6640625" customWidth="1"/>
    <col min="11848" max="11848" width="12" customWidth="1"/>
    <col min="11849" max="11849" width="11.33203125" customWidth="1"/>
    <col min="11850" max="11850" width="5.6640625" customWidth="1"/>
    <col min="11851" max="11851" width="12" customWidth="1"/>
    <col min="11852" max="11852" width="11.33203125" customWidth="1"/>
    <col min="11853" max="11853" width="5.6640625" customWidth="1"/>
    <col min="11854" max="11854" width="12" customWidth="1"/>
    <col min="11855" max="11855" width="11.44140625" customWidth="1"/>
    <col min="11856" max="11856" width="5.88671875" customWidth="1"/>
    <col min="11857" max="11857" width="12" customWidth="1"/>
    <col min="11858" max="11858" width="11.44140625" customWidth="1"/>
    <col min="11859" max="11859" width="5.88671875" customWidth="1"/>
    <col min="11860" max="11860" width="12" customWidth="1"/>
    <col min="11861" max="11861" width="11.44140625" customWidth="1"/>
    <col min="11862" max="11862" width="5.88671875" customWidth="1"/>
    <col min="11863" max="11863" width="12" customWidth="1"/>
    <col min="11864" max="11864" width="11.44140625" customWidth="1"/>
    <col min="11865" max="11865" width="5.88671875" customWidth="1"/>
    <col min="11866" max="11867" width="12" customWidth="1"/>
    <col min="11869" max="11870" width="9.88671875" bestFit="1" customWidth="1"/>
    <col min="12077" max="12077" width="6" customWidth="1"/>
    <col min="12078" max="12078" width="31.88671875" customWidth="1"/>
    <col min="12079" max="12079" width="11.88671875" customWidth="1"/>
    <col min="12080" max="12080" width="7" customWidth="1"/>
    <col min="12081" max="12081" width="11.44140625" customWidth="1"/>
    <col min="12082" max="12082" width="5.88671875" customWidth="1"/>
    <col min="12083" max="12084" width="11.44140625" customWidth="1"/>
    <col min="12085" max="12085" width="5.88671875" customWidth="1"/>
    <col min="12086" max="12087" width="11.44140625" customWidth="1"/>
    <col min="12088" max="12088" width="5.88671875" customWidth="1"/>
    <col min="12089" max="12090" width="11.44140625" customWidth="1"/>
    <col min="12091" max="12091" width="5.88671875" customWidth="1"/>
    <col min="12092" max="12092" width="12" customWidth="1"/>
    <col min="12093" max="12093" width="11.44140625" customWidth="1"/>
    <col min="12094" max="12094" width="5.88671875" customWidth="1"/>
    <col min="12095" max="12095" width="12" customWidth="1"/>
    <col min="12096" max="12096" width="11.44140625" customWidth="1"/>
    <col min="12097" max="12097" width="5.6640625" customWidth="1"/>
    <col min="12098" max="12098" width="12" customWidth="1"/>
    <col min="12099" max="12099" width="11.44140625" customWidth="1"/>
    <col min="12100" max="12100" width="5.6640625" customWidth="1"/>
    <col min="12101" max="12101" width="12" customWidth="1"/>
    <col min="12102" max="12102" width="11.44140625" customWidth="1"/>
    <col min="12103" max="12103" width="5.6640625" customWidth="1"/>
    <col min="12104" max="12104" width="12" customWidth="1"/>
    <col min="12105" max="12105" width="11.33203125" customWidth="1"/>
    <col min="12106" max="12106" width="5.6640625" customWidth="1"/>
    <col min="12107" max="12107" width="12" customWidth="1"/>
    <col min="12108" max="12108" width="11.33203125" customWidth="1"/>
    <col min="12109" max="12109" width="5.6640625" customWidth="1"/>
    <col min="12110" max="12110" width="12" customWidth="1"/>
    <col min="12111" max="12111" width="11.44140625" customWidth="1"/>
    <col min="12112" max="12112" width="5.88671875" customWidth="1"/>
    <col min="12113" max="12113" width="12" customWidth="1"/>
    <col min="12114" max="12114" width="11.44140625" customWidth="1"/>
    <col min="12115" max="12115" width="5.88671875" customWidth="1"/>
    <col min="12116" max="12116" width="12" customWidth="1"/>
    <col min="12117" max="12117" width="11.44140625" customWidth="1"/>
    <col min="12118" max="12118" width="5.88671875" customWidth="1"/>
    <col min="12119" max="12119" width="12" customWidth="1"/>
    <col min="12120" max="12120" width="11.44140625" customWidth="1"/>
    <col min="12121" max="12121" width="5.88671875" customWidth="1"/>
    <col min="12122" max="12123" width="12" customWidth="1"/>
    <col min="12125" max="12126" width="9.88671875" bestFit="1" customWidth="1"/>
    <col min="12333" max="12333" width="6" customWidth="1"/>
    <col min="12334" max="12334" width="31.88671875" customWidth="1"/>
    <col min="12335" max="12335" width="11.88671875" customWidth="1"/>
    <col min="12336" max="12336" width="7" customWidth="1"/>
    <col min="12337" max="12337" width="11.44140625" customWidth="1"/>
    <col min="12338" max="12338" width="5.88671875" customWidth="1"/>
    <col min="12339" max="12340" width="11.44140625" customWidth="1"/>
    <col min="12341" max="12341" width="5.88671875" customWidth="1"/>
    <col min="12342" max="12343" width="11.44140625" customWidth="1"/>
    <col min="12344" max="12344" width="5.88671875" customWidth="1"/>
    <col min="12345" max="12346" width="11.44140625" customWidth="1"/>
    <col min="12347" max="12347" width="5.88671875" customWidth="1"/>
    <col min="12348" max="12348" width="12" customWidth="1"/>
    <col min="12349" max="12349" width="11.44140625" customWidth="1"/>
    <col min="12350" max="12350" width="5.88671875" customWidth="1"/>
    <col min="12351" max="12351" width="12" customWidth="1"/>
    <col min="12352" max="12352" width="11.44140625" customWidth="1"/>
    <col min="12353" max="12353" width="5.6640625" customWidth="1"/>
    <col min="12354" max="12354" width="12" customWidth="1"/>
    <col min="12355" max="12355" width="11.44140625" customWidth="1"/>
    <col min="12356" max="12356" width="5.6640625" customWidth="1"/>
    <col min="12357" max="12357" width="12" customWidth="1"/>
    <col min="12358" max="12358" width="11.44140625" customWidth="1"/>
    <col min="12359" max="12359" width="5.6640625" customWidth="1"/>
    <col min="12360" max="12360" width="12" customWidth="1"/>
    <col min="12361" max="12361" width="11.33203125" customWidth="1"/>
    <col min="12362" max="12362" width="5.6640625" customWidth="1"/>
    <col min="12363" max="12363" width="12" customWidth="1"/>
    <col min="12364" max="12364" width="11.33203125" customWidth="1"/>
    <col min="12365" max="12365" width="5.6640625" customWidth="1"/>
    <col min="12366" max="12366" width="12" customWidth="1"/>
    <col min="12367" max="12367" width="11.44140625" customWidth="1"/>
    <col min="12368" max="12368" width="5.88671875" customWidth="1"/>
    <col min="12369" max="12369" width="12" customWidth="1"/>
    <col min="12370" max="12370" width="11.44140625" customWidth="1"/>
    <col min="12371" max="12371" width="5.88671875" customWidth="1"/>
    <col min="12372" max="12372" width="12" customWidth="1"/>
    <col min="12373" max="12373" width="11.44140625" customWidth="1"/>
    <col min="12374" max="12374" width="5.88671875" customWidth="1"/>
    <col min="12375" max="12375" width="12" customWidth="1"/>
    <col min="12376" max="12376" width="11.44140625" customWidth="1"/>
    <col min="12377" max="12377" width="5.88671875" customWidth="1"/>
    <col min="12378" max="12379" width="12" customWidth="1"/>
    <col min="12381" max="12382" width="9.88671875" bestFit="1" customWidth="1"/>
    <col min="12589" max="12589" width="6" customWidth="1"/>
    <col min="12590" max="12590" width="31.88671875" customWidth="1"/>
    <col min="12591" max="12591" width="11.88671875" customWidth="1"/>
    <col min="12592" max="12592" width="7" customWidth="1"/>
    <col min="12593" max="12593" width="11.44140625" customWidth="1"/>
    <col min="12594" max="12594" width="5.88671875" customWidth="1"/>
    <col min="12595" max="12596" width="11.44140625" customWidth="1"/>
    <col min="12597" max="12597" width="5.88671875" customWidth="1"/>
    <col min="12598" max="12599" width="11.44140625" customWidth="1"/>
    <col min="12600" max="12600" width="5.88671875" customWidth="1"/>
    <col min="12601" max="12602" width="11.44140625" customWidth="1"/>
    <col min="12603" max="12603" width="5.88671875" customWidth="1"/>
    <col min="12604" max="12604" width="12" customWidth="1"/>
    <col min="12605" max="12605" width="11.44140625" customWidth="1"/>
    <col min="12606" max="12606" width="5.88671875" customWidth="1"/>
    <col min="12607" max="12607" width="12" customWidth="1"/>
    <col min="12608" max="12608" width="11.44140625" customWidth="1"/>
    <col min="12609" max="12609" width="5.6640625" customWidth="1"/>
    <col min="12610" max="12610" width="12" customWidth="1"/>
    <col min="12611" max="12611" width="11.44140625" customWidth="1"/>
    <col min="12612" max="12612" width="5.6640625" customWidth="1"/>
    <col min="12613" max="12613" width="12" customWidth="1"/>
    <col min="12614" max="12614" width="11.44140625" customWidth="1"/>
    <col min="12615" max="12615" width="5.6640625" customWidth="1"/>
    <col min="12616" max="12616" width="12" customWidth="1"/>
    <col min="12617" max="12617" width="11.33203125" customWidth="1"/>
    <col min="12618" max="12618" width="5.6640625" customWidth="1"/>
    <col min="12619" max="12619" width="12" customWidth="1"/>
    <col min="12620" max="12620" width="11.33203125" customWidth="1"/>
    <col min="12621" max="12621" width="5.6640625" customWidth="1"/>
    <col min="12622" max="12622" width="12" customWidth="1"/>
    <col min="12623" max="12623" width="11.44140625" customWidth="1"/>
    <col min="12624" max="12624" width="5.88671875" customWidth="1"/>
    <col min="12625" max="12625" width="12" customWidth="1"/>
    <col min="12626" max="12626" width="11.44140625" customWidth="1"/>
    <col min="12627" max="12627" width="5.88671875" customWidth="1"/>
    <col min="12628" max="12628" width="12" customWidth="1"/>
    <col min="12629" max="12629" width="11.44140625" customWidth="1"/>
    <col min="12630" max="12630" width="5.88671875" customWidth="1"/>
    <col min="12631" max="12631" width="12" customWidth="1"/>
    <col min="12632" max="12632" width="11.44140625" customWidth="1"/>
    <col min="12633" max="12633" width="5.88671875" customWidth="1"/>
    <col min="12634" max="12635" width="12" customWidth="1"/>
    <col min="12637" max="12638" width="9.88671875" bestFit="1" customWidth="1"/>
    <col min="12845" max="12845" width="6" customWidth="1"/>
    <col min="12846" max="12846" width="31.88671875" customWidth="1"/>
    <col min="12847" max="12847" width="11.88671875" customWidth="1"/>
    <col min="12848" max="12848" width="7" customWidth="1"/>
    <col min="12849" max="12849" width="11.44140625" customWidth="1"/>
    <col min="12850" max="12850" width="5.88671875" customWidth="1"/>
    <col min="12851" max="12852" width="11.44140625" customWidth="1"/>
    <col min="12853" max="12853" width="5.88671875" customWidth="1"/>
    <col min="12854" max="12855" width="11.44140625" customWidth="1"/>
    <col min="12856" max="12856" width="5.88671875" customWidth="1"/>
    <col min="12857" max="12858" width="11.44140625" customWidth="1"/>
    <col min="12859" max="12859" width="5.88671875" customWidth="1"/>
    <col min="12860" max="12860" width="12" customWidth="1"/>
    <col min="12861" max="12861" width="11.44140625" customWidth="1"/>
    <col min="12862" max="12862" width="5.88671875" customWidth="1"/>
    <col min="12863" max="12863" width="12" customWidth="1"/>
    <col min="12864" max="12864" width="11.44140625" customWidth="1"/>
    <col min="12865" max="12865" width="5.6640625" customWidth="1"/>
    <col min="12866" max="12866" width="12" customWidth="1"/>
    <col min="12867" max="12867" width="11.44140625" customWidth="1"/>
    <col min="12868" max="12868" width="5.6640625" customWidth="1"/>
    <col min="12869" max="12869" width="12" customWidth="1"/>
    <col min="12870" max="12870" width="11.44140625" customWidth="1"/>
    <col min="12871" max="12871" width="5.6640625" customWidth="1"/>
    <col min="12872" max="12872" width="12" customWidth="1"/>
    <col min="12873" max="12873" width="11.33203125" customWidth="1"/>
    <col min="12874" max="12874" width="5.6640625" customWidth="1"/>
    <col min="12875" max="12875" width="12" customWidth="1"/>
    <col min="12876" max="12876" width="11.33203125" customWidth="1"/>
    <col min="12877" max="12877" width="5.6640625" customWidth="1"/>
    <col min="12878" max="12878" width="12" customWidth="1"/>
    <col min="12879" max="12879" width="11.44140625" customWidth="1"/>
    <col min="12880" max="12880" width="5.88671875" customWidth="1"/>
    <col min="12881" max="12881" width="12" customWidth="1"/>
    <col min="12882" max="12882" width="11.44140625" customWidth="1"/>
    <col min="12883" max="12883" width="5.88671875" customWidth="1"/>
    <col min="12884" max="12884" width="12" customWidth="1"/>
    <col min="12885" max="12885" width="11.44140625" customWidth="1"/>
    <col min="12886" max="12886" width="5.88671875" customWidth="1"/>
    <col min="12887" max="12887" width="12" customWidth="1"/>
    <col min="12888" max="12888" width="11.44140625" customWidth="1"/>
    <col min="12889" max="12889" width="5.88671875" customWidth="1"/>
    <col min="12890" max="12891" width="12" customWidth="1"/>
    <col min="12893" max="12894" width="9.88671875" bestFit="1" customWidth="1"/>
    <col min="13101" max="13101" width="6" customWidth="1"/>
    <col min="13102" max="13102" width="31.88671875" customWidth="1"/>
    <col min="13103" max="13103" width="11.88671875" customWidth="1"/>
    <col min="13104" max="13104" width="7" customWidth="1"/>
    <col min="13105" max="13105" width="11.44140625" customWidth="1"/>
    <col min="13106" max="13106" width="5.88671875" customWidth="1"/>
    <col min="13107" max="13108" width="11.44140625" customWidth="1"/>
    <col min="13109" max="13109" width="5.88671875" customWidth="1"/>
    <col min="13110" max="13111" width="11.44140625" customWidth="1"/>
    <col min="13112" max="13112" width="5.88671875" customWidth="1"/>
    <col min="13113" max="13114" width="11.44140625" customWidth="1"/>
    <col min="13115" max="13115" width="5.88671875" customWidth="1"/>
    <col min="13116" max="13116" width="12" customWidth="1"/>
    <col min="13117" max="13117" width="11.44140625" customWidth="1"/>
    <col min="13118" max="13118" width="5.88671875" customWidth="1"/>
    <col min="13119" max="13119" width="12" customWidth="1"/>
    <col min="13120" max="13120" width="11.44140625" customWidth="1"/>
    <col min="13121" max="13121" width="5.6640625" customWidth="1"/>
    <col min="13122" max="13122" width="12" customWidth="1"/>
    <col min="13123" max="13123" width="11.44140625" customWidth="1"/>
    <col min="13124" max="13124" width="5.6640625" customWidth="1"/>
    <col min="13125" max="13125" width="12" customWidth="1"/>
    <col min="13126" max="13126" width="11.44140625" customWidth="1"/>
    <col min="13127" max="13127" width="5.6640625" customWidth="1"/>
    <col min="13128" max="13128" width="12" customWidth="1"/>
    <col min="13129" max="13129" width="11.33203125" customWidth="1"/>
    <col min="13130" max="13130" width="5.6640625" customWidth="1"/>
    <col min="13131" max="13131" width="12" customWidth="1"/>
    <col min="13132" max="13132" width="11.33203125" customWidth="1"/>
    <col min="13133" max="13133" width="5.6640625" customWidth="1"/>
    <col min="13134" max="13134" width="12" customWidth="1"/>
    <col min="13135" max="13135" width="11.44140625" customWidth="1"/>
    <col min="13136" max="13136" width="5.88671875" customWidth="1"/>
    <col min="13137" max="13137" width="12" customWidth="1"/>
    <col min="13138" max="13138" width="11.44140625" customWidth="1"/>
    <col min="13139" max="13139" width="5.88671875" customWidth="1"/>
    <col min="13140" max="13140" width="12" customWidth="1"/>
    <col min="13141" max="13141" width="11.44140625" customWidth="1"/>
    <col min="13142" max="13142" width="5.88671875" customWidth="1"/>
    <col min="13143" max="13143" width="12" customWidth="1"/>
    <col min="13144" max="13144" width="11.44140625" customWidth="1"/>
    <col min="13145" max="13145" width="5.88671875" customWidth="1"/>
    <col min="13146" max="13147" width="12" customWidth="1"/>
    <col min="13149" max="13150" width="9.88671875" bestFit="1" customWidth="1"/>
    <col min="13357" max="13357" width="6" customWidth="1"/>
    <col min="13358" max="13358" width="31.88671875" customWidth="1"/>
    <col min="13359" max="13359" width="11.88671875" customWidth="1"/>
    <col min="13360" max="13360" width="7" customWidth="1"/>
    <col min="13361" max="13361" width="11.44140625" customWidth="1"/>
    <col min="13362" max="13362" width="5.88671875" customWidth="1"/>
    <col min="13363" max="13364" width="11.44140625" customWidth="1"/>
    <col min="13365" max="13365" width="5.88671875" customWidth="1"/>
    <col min="13366" max="13367" width="11.44140625" customWidth="1"/>
    <col min="13368" max="13368" width="5.88671875" customWidth="1"/>
    <col min="13369" max="13370" width="11.44140625" customWidth="1"/>
    <col min="13371" max="13371" width="5.88671875" customWidth="1"/>
    <col min="13372" max="13372" width="12" customWidth="1"/>
    <col min="13373" max="13373" width="11.44140625" customWidth="1"/>
    <col min="13374" max="13374" width="5.88671875" customWidth="1"/>
    <col min="13375" max="13375" width="12" customWidth="1"/>
    <col min="13376" max="13376" width="11.44140625" customWidth="1"/>
    <col min="13377" max="13377" width="5.6640625" customWidth="1"/>
    <col min="13378" max="13378" width="12" customWidth="1"/>
    <col min="13379" max="13379" width="11.44140625" customWidth="1"/>
    <col min="13380" max="13380" width="5.6640625" customWidth="1"/>
    <col min="13381" max="13381" width="12" customWidth="1"/>
    <col min="13382" max="13382" width="11.44140625" customWidth="1"/>
    <col min="13383" max="13383" width="5.6640625" customWidth="1"/>
    <col min="13384" max="13384" width="12" customWidth="1"/>
    <col min="13385" max="13385" width="11.33203125" customWidth="1"/>
    <col min="13386" max="13386" width="5.6640625" customWidth="1"/>
    <col min="13387" max="13387" width="12" customWidth="1"/>
    <col min="13388" max="13388" width="11.33203125" customWidth="1"/>
    <col min="13389" max="13389" width="5.6640625" customWidth="1"/>
    <col min="13390" max="13390" width="12" customWidth="1"/>
    <col min="13391" max="13391" width="11.44140625" customWidth="1"/>
    <col min="13392" max="13392" width="5.88671875" customWidth="1"/>
    <col min="13393" max="13393" width="12" customWidth="1"/>
    <col min="13394" max="13394" width="11.44140625" customWidth="1"/>
    <col min="13395" max="13395" width="5.88671875" customWidth="1"/>
    <col min="13396" max="13396" width="12" customWidth="1"/>
    <col min="13397" max="13397" width="11.44140625" customWidth="1"/>
    <col min="13398" max="13398" width="5.88671875" customWidth="1"/>
    <col min="13399" max="13399" width="12" customWidth="1"/>
    <col min="13400" max="13400" width="11.44140625" customWidth="1"/>
    <col min="13401" max="13401" width="5.88671875" customWidth="1"/>
    <col min="13402" max="13403" width="12" customWidth="1"/>
    <col min="13405" max="13406" width="9.88671875" bestFit="1" customWidth="1"/>
    <col min="13613" max="13613" width="6" customWidth="1"/>
    <col min="13614" max="13614" width="31.88671875" customWidth="1"/>
    <col min="13615" max="13615" width="11.88671875" customWidth="1"/>
    <col min="13616" max="13616" width="7" customWidth="1"/>
    <col min="13617" max="13617" width="11.44140625" customWidth="1"/>
    <col min="13618" max="13618" width="5.88671875" customWidth="1"/>
    <col min="13619" max="13620" width="11.44140625" customWidth="1"/>
    <col min="13621" max="13621" width="5.88671875" customWidth="1"/>
    <col min="13622" max="13623" width="11.44140625" customWidth="1"/>
    <col min="13624" max="13624" width="5.88671875" customWidth="1"/>
    <col min="13625" max="13626" width="11.44140625" customWidth="1"/>
    <col min="13627" max="13627" width="5.88671875" customWidth="1"/>
    <col min="13628" max="13628" width="12" customWidth="1"/>
    <col min="13629" max="13629" width="11.44140625" customWidth="1"/>
    <col min="13630" max="13630" width="5.88671875" customWidth="1"/>
    <col min="13631" max="13631" width="12" customWidth="1"/>
    <col min="13632" max="13632" width="11.44140625" customWidth="1"/>
    <col min="13633" max="13633" width="5.6640625" customWidth="1"/>
    <col min="13634" max="13634" width="12" customWidth="1"/>
    <col min="13635" max="13635" width="11.44140625" customWidth="1"/>
    <col min="13636" max="13636" width="5.6640625" customWidth="1"/>
    <col min="13637" max="13637" width="12" customWidth="1"/>
    <col min="13638" max="13638" width="11.44140625" customWidth="1"/>
    <col min="13639" max="13639" width="5.6640625" customWidth="1"/>
    <col min="13640" max="13640" width="12" customWidth="1"/>
    <col min="13641" max="13641" width="11.33203125" customWidth="1"/>
    <col min="13642" max="13642" width="5.6640625" customWidth="1"/>
    <col min="13643" max="13643" width="12" customWidth="1"/>
    <col min="13644" max="13644" width="11.33203125" customWidth="1"/>
    <col min="13645" max="13645" width="5.6640625" customWidth="1"/>
    <col min="13646" max="13646" width="12" customWidth="1"/>
    <col min="13647" max="13647" width="11.44140625" customWidth="1"/>
    <col min="13648" max="13648" width="5.88671875" customWidth="1"/>
    <col min="13649" max="13649" width="12" customWidth="1"/>
    <col min="13650" max="13650" width="11.44140625" customWidth="1"/>
    <col min="13651" max="13651" width="5.88671875" customWidth="1"/>
    <col min="13652" max="13652" width="12" customWidth="1"/>
    <col min="13653" max="13653" width="11.44140625" customWidth="1"/>
    <col min="13654" max="13654" width="5.88671875" customWidth="1"/>
    <col min="13655" max="13655" width="12" customWidth="1"/>
    <col min="13656" max="13656" width="11.44140625" customWidth="1"/>
    <col min="13657" max="13657" width="5.88671875" customWidth="1"/>
    <col min="13658" max="13659" width="12" customWidth="1"/>
    <col min="13661" max="13662" width="9.88671875" bestFit="1" customWidth="1"/>
    <col min="13869" max="13869" width="6" customWidth="1"/>
    <col min="13870" max="13870" width="31.88671875" customWidth="1"/>
    <col min="13871" max="13871" width="11.88671875" customWidth="1"/>
    <col min="13872" max="13872" width="7" customWidth="1"/>
    <col min="13873" max="13873" width="11.44140625" customWidth="1"/>
    <col min="13874" max="13874" width="5.88671875" customWidth="1"/>
    <col min="13875" max="13876" width="11.44140625" customWidth="1"/>
    <col min="13877" max="13877" width="5.88671875" customWidth="1"/>
    <col min="13878" max="13879" width="11.44140625" customWidth="1"/>
    <col min="13880" max="13880" width="5.88671875" customWidth="1"/>
    <col min="13881" max="13882" width="11.44140625" customWidth="1"/>
    <col min="13883" max="13883" width="5.88671875" customWidth="1"/>
    <col min="13884" max="13884" width="12" customWidth="1"/>
    <col min="13885" max="13885" width="11.44140625" customWidth="1"/>
    <col min="13886" max="13886" width="5.88671875" customWidth="1"/>
    <col min="13887" max="13887" width="12" customWidth="1"/>
    <col min="13888" max="13888" width="11.44140625" customWidth="1"/>
    <col min="13889" max="13889" width="5.6640625" customWidth="1"/>
    <col min="13890" max="13890" width="12" customWidth="1"/>
    <col min="13891" max="13891" width="11.44140625" customWidth="1"/>
    <col min="13892" max="13892" width="5.6640625" customWidth="1"/>
    <col min="13893" max="13893" width="12" customWidth="1"/>
    <col min="13894" max="13894" width="11.44140625" customWidth="1"/>
    <col min="13895" max="13895" width="5.6640625" customWidth="1"/>
    <col min="13896" max="13896" width="12" customWidth="1"/>
    <col min="13897" max="13897" width="11.33203125" customWidth="1"/>
    <col min="13898" max="13898" width="5.6640625" customWidth="1"/>
    <col min="13899" max="13899" width="12" customWidth="1"/>
    <col min="13900" max="13900" width="11.33203125" customWidth="1"/>
    <col min="13901" max="13901" width="5.6640625" customWidth="1"/>
    <col min="13902" max="13902" width="12" customWidth="1"/>
    <col min="13903" max="13903" width="11.44140625" customWidth="1"/>
    <col min="13904" max="13904" width="5.88671875" customWidth="1"/>
    <col min="13905" max="13905" width="12" customWidth="1"/>
    <col min="13906" max="13906" width="11.44140625" customWidth="1"/>
    <col min="13907" max="13907" width="5.88671875" customWidth="1"/>
    <col min="13908" max="13908" width="12" customWidth="1"/>
    <col min="13909" max="13909" width="11.44140625" customWidth="1"/>
    <col min="13910" max="13910" width="5.88671875" customWidth="1"/>
    <col min="13911" max="13911" width="12" customWidth="1"/>
    <col min="13912" max="13912" width="11.44140625" customWidth="1"/>
    <col min="13913" max="13913" width="5.88671875" customWidth="1"/>
    <col min="13914" max="13915" width="12" customWidth="1"/>
    <col min="13917" max="13918" width="9.88671875" bestFit="1" customWidth="1"/>
    <col min="14125" max="14125" width="6" customWidth="1"/>
    <col min="14126" max="14126" width="31.88671875" customWidth="1"/>
    <col min="14127" max="14127" width="11.88671875" customWidth="1"/>
    <col min="14128" max="14128" width="7" customWidth="1"/>
    <col min="14129" max="14129" width="11.44140625" customWidth="1"/>
    <col min="14130" max="14130" width="5.88671875" customWidth="1"/>
    <col min="14131" max="14132" width="11.44140625" customWidth="1"/>
    <col min="14133" max="14133" width="5.88671875" customWidth="1"/>
    <col min="14134" max="14135" width="11.44140625" customWidth="1"/>
    <col min="14136" max="14136" width="5.88671875" customWidth="1"/>
    <col min="14137" max="14138" width="11.44140625" customWidth="1"/>
    <col min="14139" max="14139" width="5.88671875" customWidth="1"/>
    <col min="14140" max="14140" width="12" customWidth="1"/>
    <col min="14141" max="14141" width="11.44140625" customWidth="1"/>
    <col min="14142" max="14142" width="5.88671875" customWidth="1"/>
    <col min="14143" max="14143" width="12" customWidth="1"/>
    <col min="14144" max="14144" width="11.44140625" customWidth="1"/>
    <col min="14145" max="14145" width="5.6640625" customWidth="1"/>
    <col min="14146" max="14146" width="12" customWidth="1"/>
    <col min="14147" max="14147" width="11.44140625" customWidth="1"/>
    <col min="14148" max="14148" width="5.6640625" customWidth="1"/>
    <col min="14149" max="14149" width="12" customWidth="1"/>
    <col min="14150" max="14150" width="11.44140625" customWidth="1"/>
    <col min="14151" max="14151" width="5.6640625" customWidth="1"/>
    <col min="14152" max="14152" width="12" customWidth="1"/>
    <col min="14153" max="14153" width="11.33203125" customWidth="1"/>
    <col min="14154" max="14154" width="5.6640625" customWidth="1"/>
    <col min="14155" max="14155" width="12" customWidth="1"/>
    <col min="14156" max="14156" width="11.33203125" customWidth="1"/>
    <col min="14157" max="14157" width="5.6640625" customWidth="1"/>
    <col min="14158" max="14158" width="12" customWidth="1"/>
    <col min="14159" max="14159" width="11.44140625" customWidth="1"/>
    <col min="14160" max="14160" width="5.88671875" customWidth="1"/>
    <col min="14161" max="14161" width="12" customWidth="1"/>
    <col min="14162" max="14162" width="11.44140625" customWidth="1"/>
    <col min="14163" max="14163" width="5.88671875" customWidth="1"/>
    <col min="14164" max="14164" width="12" customWidth="1"/>
    <col min="14165" max="14165" width="11.44140625" customWidth="1"/>
    <col min="14166" max="14166" width="5.88671875" customWidth="1"/>
    <col min="14167" max="14167" width="12" customWidth="1"/>
    <col min="14168" max="14168" width="11.44140625" customWidth="1"/>
    <col min="14169" max="14169" width="5.88671875" customWidth="1"/>
    <col min="14170" max="14171" width="12" customWidth="1"/>
    <col min="14173" max="14174" width="9.88671875" bestFit="1" customWidth="1"/>
    <col min="14381" max="14381" width="6" customWidth="1"/>
    <col min="14382" max="14382" width="31.88671875" customWidth="1"/>
    <col min="14383" max="14383" width="11.88671875" customWidth="1"/>
    <col min="14384" max="14384" width="7" customWidth="1"/>
    <col min="14385" max="14385" width="11.44140625" customWidth="1"/>
    <col min="14386" max="14386" width="5.88671875" customWidth="1"/>
    <col min="14387" max="14388" width="11.44140625" customWidth="1"/>
    <col min="14389" max="14389" width="5.88671875" customWidth="1"/>
    <col min="14390" max="14391" width="11.44140625" customWidth="1"/>
    <col min="14392" max="14392" width="5.88671875" customWidth="1"/>
    <col min="14393" max="14394" width="11.44140625" customWidth="1"/>
    <col min="14395" max="14395" width="5.88671875" customWidth="1"/>
    <col min="14396" max="14396" width="12" customWidth="1"/>
    <col min="14397" max="14397" width="11.44140625" customWidth="1"/>
    <col min="14398" max="14398" width="5.88671875" customWidth="1"/>
    <col min="14399" max="14399" width="12" customWidth="1"/>
    <col min="14400" max="14400" width="11.44140625" customWidth="1"/>
    <col min="14401" max="14401" width="5.6640625" customWidth="1"/>
    <col min="14402" max="14402" width="12" customWidth="1"/>
    <col min="14403" max="14403" width="11.44140625" customWidth="1"/>
    <col min="14404" max="14404" width="5.6640625" customWidth="1"/>
    <col min="14405" max="14405" width="12" customWidth="1"/>
    <col min="14406" max="14406" width="11.44140625" customWidth="1"/>
    <col min="14407" max="14407" width="5.6640625" customWidth="1"/>
    <col min="14408" max="14408" width="12" customWidth="1"/>
    <col min="14409" max="14409" width="11.33203125" customWidth="1"/>
    <col min="14410" max="14410" width="5.6640625" customWidth="1"/>
    <col min="14411" max="14411" width="12" customWidth="1"/>
    <col min="14412" max="14412" width="11.33203125" customWidth="1"/>
    <col min="14413" max="14413" width="5.6640625" customWidth="1"/>
    <col min="14414" max="14414" width="12" customWidth="1"/>
    <col min="14415" max="14415" width="11.44140625" customWidth="1"/>
    <col min="14416" max="14416" width="5.88671875" customWidth="1"/>
    <col min="14417" max="14417" width="12" customWidth="1"/>
    <col min="14418" max="14418" width="11.44140625" customWidth="1"/>
    <col min="14419" max="14419" width="5.88671875" customWidth="1"/>
    <col min="14420" max="14420" width="12" customWidth="1"/>
    <col min="14421" max="14421" width="11.44140625" customWidth="1"/>
    <col min="14422" max="14422" width="5.88671875" customWidth="1"/>
    <col min="14423" max="14423" width="12" customWidth="1"/>
    <col min="14424" max="14424" width="11.44140625" customWidth="1"/>
    <col min="14425" max="14425" width="5.88671875" customWidth="1"/>
    <col min="14426" max="14427" width="12" customWidth="1"/>
    <col min="14429" max="14430" width="9.88671875" bestFit="1" customWidth="1"/>
    <col min="14637" max="14637" width="6" customWidth="1"/>
    <col min="14638" max="14638" width="31.88671875" customWidth="1"/>
    <col min="14639" max="14639" width="11.88671875" customWidth="1"/>
    <col min="14640" max="14640" width="7" customWidth="1"/>
    <col min="14641" max="14641" width="11.44140625" customWidth="1"/>
    <col min="14642" max="14642" width="5.88671875" customWidth="1"/>
    <col min="14643" max="14644" width="11.44140625" customWidth="1"/>
    <col min="14645" max="14645" width="5.88671875" customWidth="1"/>
    <col min="14646" max="14647" width="11.44140625" customWidth="1"/>
    <col min="14648" max="14648" width="5.88671875" customWidth="1"/>
    <col min="14649" max="14650" width="11.44140625" customWidth="1"/>
    <col min="14651" max="14651" width="5.88671875" customWidth="1"/>
    <col min="14652" max="14652" width="12" customWidth="1"/>
    <col min="14653" max="14653" width="11.44140625" customWidth="1"/>
    <col min="14654" max="14654" width="5.88671875" customWidth="1"/>
    <col min="14655" max="14655" width="12" customWidth="1"/>
    <col min="14656" max="14656" width="11.44140625" customWidth="1"/>
    <col min="14657" max="14657" width="5.6640625" customWidth="1"/>
    <col min="14658" max="14658" width="12" customWidth="1"/>
    <col min="14659" max="14659" width="11.44140625" customWidth="1"/>
    <col min="14660" max="14660" width="5.6640625" customWidth="1"/>
    <col min="14661" max="14661" width="12" customWidth="1"/>
    <col min="14662" max="14662" width="11.44140625" customWidth="1"/>
    <col min="14663" max="14663" width="5.6640625" customWidth="1"/>
    <col min="14664" max="14664" width="12" customWidth="1"/>
    <col min="14665" max="14665" width="11.33203125" customWidth="1"/>
    <col min="14666" max="14666" width="5.6640625" customWidth="1"/>
    <col min="14667" max="14667" width="12" customWidth="1"/>
    <col min="14668" max="14668" width="11.33203125" customWidth="1"/>
    <col min="14669" max="14669" width="5.6640625" customWidth="1"/>
    <col min="14670" max="14670" width="12" customWidth="1"/>
    <col min="14671" max="14671" width="11.44140625" customWidth="1"/>
    <col min="14672" max="14672" width="5.88671875" customWidth="1"/>
    <col min="14673" max="14673" width="12" customWidth="1"/>
    <col min="14674" max="14674" width="11.44140625" customWidth="1"/>
    <col min="14675" max="14675" width="5.88671875" customWidth="1"/>
    <col min="14676" max="14676" width="12" customWidth="1"/>
    <col min="14677" max="14677" width="11.44140625" customWidth="1"/>
    <col min="14678" max="14678" width="5.88671875" customWidth="1"/>
    <col min="14679" max="14679" width="12" customWidth="1"/>
    <col min="14680" max="14680" width="11.44140625" customWidth="1"/>
    <col min="14681" max="14681" width="5.88671875" customWidth="1"/>
    <col min="14682" max="14683" width="12" customWidth="1"/>
    <col min="14685" max="14686" width="9.88671875" bestFit="1" customWidth="1"/>
    <col min="14893" max="14893" width="6" customWidth="1"/>
    <col min="14894" max="14894" width="31.88671875" customWidth="1"/>
    <col min="14895" max="14895" width="11.88671875" customWidth="1"/>
    <col min="14896" max="14896" width="7" customWidth="1"/>
    <col min="14897" max="14897" width="11.44140625" customWidth="1"/>
    <col min="14898" max="14898" width="5.88671875" customWidth="1"/>
    <col min="14899" max="14900" width="11.44140625" customWidth="1"/>
    <col min="14901" max="14901" width="5.88671875" customWidth="1"/>
    <col min="14902" max="14903" width="11.44140625" customWidth="1"/>
    <col min="14904" max="14904" width="5.88671875" customWidth="1"/>
    <col min="14905" max="14906" width="11.44140625" customWidth="1"/>
    <col min="14907" max="14907" width="5.88671875" customWidth="1"/>
    <col min="14908" max="14908" width="12" customWidth="1"/>
    <col min="14909" max="14909" width="11.44140625" customWidth="1"/>
    <col min="14910" max="14910" width="5.88671875" customWidth="1"/>
    <col min="14911" max="14911" width="12" customWidth="1"/>
    <col min="14912" max="14912" width="11.44140625" customWidth="1"/>
    <col min="14913" max="14913" width="5.6640625" customWidth="1"/>
    <col min="14914" max="14914" width="12" customWidth="1"/>
    <col min="14915" max="14915" width="11.44140625" customWidth="1"/>
    <col min="14916" max="14916" width="5.6640625" customWidth="1"/>
    <col min="14917" max="14917" width="12" customWidth="1"/>
    <col min="14918" max="14918" width="11.44140625" customWidth="1"/>
    <col min="14919" max="14919" width="5.6640625" customWidth="1"/>
    <col min="14920" max="14920" width="12" customWidth="1"/>
    <col min="14921" max="14921" width="11.33203125" customWidth="1"/>
    <col min="14922" max="14922" width="5.6640625" customWidth="1"/>
    <col min="14923" max="14923" width="12" customWidth="1"/>
    <col min="14924" max="14924" width="11.33203125" customWidth="1"/>
    <col min="14925" max="14925" width="5.6640625" customWidth="1"/>
    <col min="14926" max="14926" width="12" customWidth="1"/>
    <col min="14927" max="14927" width="11.44140625" customWidth="1"/>
    <col min="14928" max="14928" width="5.88671875" customWidth="1"/>
    <col min="14929" max="14929" width="12" customWidth="1"/>
    <col min="14930" max="14930" width="11.44140625" customWidth="1"/>
    <col min="14931" max="14931" width="5.88671875" customWidth="1"/>
    <col min="14932" max="14932" width="12" customWidth="1"/>
    <col min="14933" max="14933" width="11.44140625" customWidth="1"/>
    <col min="14934" max="14934" width="5.88671875" customWidth="1"/>
    <col min="14935" max="14935" width="12" customWidth="1"/>
    <col min="14936" max="14936" width="11.44140625" customWidth="1"/>
    <col min="14937" max="14937" width="5.88671875" customWidth="1"/>
    <col min="14938" max="14939" width="12" customWidth="1"/>
    <col min="14941" max="14942" width="9.88671875" bestFit="1" customWidth="1"/>
    <col min="15149" max="15149" width="6" customWidth="1"/>
    <col min="15150" max="15150" width="31.88671875" customWidth="1"/>
    <col min="15151" max="15151" width="11.88671875" customWidth="1"/>
    <col min="15152" max="15152" width="7" customWidth="1"/>
    <col min="15153" max="15153" width="11.44140625" customWidth="1"/>
    <col min="15154" max="15154" width="5.88671875" customWidth="1"/>
    <col min="15155" max="15156" width="11.44140625" customWidth="1"/>
    <col min="15157" max="15157" width="5.88671875" customWidth="1"/>
    <col min="15158" max="15159" width="11.44140625" customWidth="1"/>
    <col min="15160" max="15160" width="5.88671875" customWidth="1"/>
    <col min="15161" max="15162" width="11.44140625" customWidth="1"/>
    <col min="15163" max="15163" width="5.88671875" customWidth="1"/>
    <col min="15164" max="15164" width="12" customWidth="1"/>
    <col min="15165" max="15165" width="11.44140625" customWidth="1"/>
    <col min="15166" max="15166" width="5.88671875" customWidth="1"/>
    <col min="15167" max="15167" width="12" customWidth="1"/>
    <col min="15168" max="15168" width="11.44140625" customWidth="1"/>
    <col min="15169" max="15169" width="5.6640625" customWidth="1"/>
    <col min="15170" max="15170" width="12" customWidth="1"/>
    <col min="15171" max="15171" width="11.44140625" customWidth="1"/>
    <col min="15172" max="15172" width="5.6640625" customWidth="1"/>
    <col min="15173" max="15173" width="12" customWidth="1"/>
    <col min="15174" max="15174" width="11.44140625" customWidth="1"/>
    <col min="15175" max="15175" width="5.6640625" customWidth="1"/>
    <col min="15176" max="15176" width="12" customWidth="1"/>
    <col min="15177" max="15177" width="11.33203125" customWidth="1"/>
    <col min="15178" max="15178" width="5.6640625" customWidth="1"/>
    <col min="15179" max="15179" width="12" customWidth="1"/>
    <col min="15180" max="15180" width="11.33203125" customWidth="1"/>
    <col min="15181" max="15181" width="5.6640625" customWidth="1"/>
    <col min="15182" max="15182" width="12" customWidth="1"/>
    <col min="15183" max="15183" width="11.44140625" customWidth="1"/>
    <col min="15184" max="15184" width="5.88671875" customWidth="1"/>
    <col min="15185" max="15185" width="12" customWidth="1"/>
    <col min="15186" max="15186" width="11.44140625" customWidth="1"/>
    <col min="15187" max="15187" width="5.88671875" customWidth="1"/>
    <col min="15188" max="15188" width="12" customWidth="1"/>
    <col min="15189" max="15189" width="11.44140625" customWidth="1"/>
    <col min="15190" max="15190" width="5.88671875" customWidth="1"/>
    <col min="15191" max="15191" width="12" customWidth="1"/>
    <col min="15192" max="15192" width="11.44140625" customWidth="1"/>
    <col min="15193" max="15193" width="5.88671875" customWidth="1"/>
    <col min="15194" max="15195" width="12" customWidth="1"/>
    <col min="15197" max="15198" width="9.88671875" bestFit="1" customWidth="1"/>
    <col min="15405" max="15405" width="6" customWidth="1"/>
    <col min="15406" max="15406" width="31.88671875" customWidth="1"/>
    <col min="15407" max="15407" width="11.88671875" customWidth="1"/>
    <col min="15408" max="15408" width="7" customWidth="1"/>
    <col min="15409" max="15409" width="11.44140625" customWidth="1"/>
    <col min="15410" max="15410" width="5.88671875" customWidth="1"/>
    <col min="15411" max="15412" width="11.44140625" customWidth="1"/>
    <col min="15413" max="15413" width="5.88671875" customWidth="1"/>
    <col min="15414" max="15415" width="11.44140625" customWidth="1"/>
    <col min="15416" max="15416" width="5.88671875" customWidth="1"/>
    <col min="15417" max="15418" width="11.44140625" customWidth="1"/>
    <col min="15419" max="15419" width="5.88671875" customWidth="1"/>
    <col min="15420" max="15420" width="12" customWidth="1"/>
    <col min="15421" max="15421" width="11.44140625" customWidth="1"/>
    <col min="15422" max="15422" width="5.88671875" customWidth="1"/>
    <col min="15423" max="15423" width="12" customWidth="1"/>
    <col min="15424" max="15424" width="11.44140625" customWidth="1"/>
    <col min="15425" max="15425" width="5.6640625" customWidth="1"/>
    <col min="15426" max="15426" width="12" customWidth="1"/>
    <col min="15427" max="15427" width="11.44140625" customWidth="1"/>
    <col min="15428" max="15428" width="5.6640625" customWidth="1"/>
    <col min="15429" max="15429" width="12" customWidth="1"/>
    <col min="15430" max="15430" width="11.44140625" customWidth="1"/>
    <col min="15431" max="15431" width="5.6640625" customWidth="1"/>
    <col min="15432" max="15432" width="12" customWidth="1"/>
    <col min="15433" max="15433" width="11.33203125" customWidth="1"/>
    <col min="15434" max="15434" width="5.6640625" customWidth="1"/>
    <col min="15435" max="15435" width="12" customWidth="1"/>
    <col min="15436" max="15436" width="11.33203125" customWidth="1"/>
    <col min="15437" max="15437" width="5.6640625" customWidth="1"/>
    <col min="15438" max="15438" width="12" customWidth="1"/>
    <col min="15439" max="15439" width="11.44140625" customWidth="1"/>
    <col min="15440" max="15440" width="5.88671875" customWidth="1"/>
    <col min="15441" max="15441" width="12" customWidth="1"/>
    <col min="15442" max="15442" width="11.44140625" customWidth="1"/>
    <col min="15443" max="15443" width="5.88671875" customWidth="1"/>
    <col min="15444" max="15444" width="12" customWidth="1"/>
    <col min="15445" max="15445" width="11.44140625" customWidth="1"/>
    <col min="15446" max="15446" width="5.88671875" customWidth="1"/>
    <col min="15447" max="15447" width="12" customWidth="1"/>
    <col min="15448" max="15448" width="11.44140625" customWidth="1"/>
    <col min="15449" max="15449" width="5.88671875" customWidth="1"/>
    <col min="15450" max="15451" width="12" customWidth="1"/>
    <col min="15453" max="15454" width="9.88671875" bestFit="1" customWidth="1"/>
    <col min="15661" max="15661" width="6" customWidth="1"/>
    <col min="15662" max="15662" width="31.88671875" customWidth="1"/>
    <col min="15663" max="15663" width="11.88671875" customWidth="1"/>
    <col min="15664" max="15664" width="7" customWidth="1"/>
    <col min="15665" max="15665" width="11.44140625" customWidth="1"/>
    <col min="15666" max="15666" width="5.88671875" customWidth="1"/>
    <col min="15667" max="15668" width="11.44140625" customWidth="1"/>
    <col min="15669" max="15669" width="5.88671875" customWidth="1"/>
    <col min="15670" max="15671" width="11.44140625" customWidth="1"/>
    <col min="15672" max="15672" width="5.88671875" customWidth="1"/>
    <col min="15673" max="15674" width="11.44140625" customWidth="1"/>
    <col min="15675" max="15675" width="5.88671875" customWidth="1"/>
    <col min="15676" max="15676" width="12" customWidth="1"/>
    <col min="15677" max="15677" width="11.44140625" customWidth="1"/>
    <col min="15678" max="15678" width="5.88671875" customWidth="1"/>
    <col min="15679" max="15679" width="12" customWidth="1"/>
    <col min="15680" max="15680" width="11.44140625" customWidth="1"/>
    <col min="15681" max="15681" width="5.6640625" customWidth="1"/>
    <col min="15682" max="15682" width="12" customWidth="1"/>
    <col min="15683" max="15683" width="11.44140625" customWidth="1"/>
    <col min="15684" max="15684" width="5.6640625" customWidth="1"/>
    <col min="15685" max="15685" width="12" customWidth="1"/>
    <col min="15686" max="15686" width="11.44140625" customWidth="1"/>
    <col min="15687" max="15687" width="5.6640625" customWidth="1"/>
    <col min="15688" max="15688" width="12" customWidth="1"/>
    <col min="15689" max="15689" width="11.33203125" customWidth="1"/>
    <col min="15690" max="15690" width="5.6640625" customWidth="1"/>
    <col min="15691" max="15691" width="12" customWidth="1"/>
    <col min="15692" max="15692" width="11.33203125" customWidth="1"/>
    <col min="15693" max="15693" width="5.6640625" customWidth="1"/>
    <col min="15694" max="15694" width="12" customWidth="1"/>
    <col min="15695" max="15695" width="11.44140625" customWidth="1"/>
    <col min="15696" max="15696" width="5.88671875" customWidth="1"/>
    <col min="15697" max="15697" width="12" customWidth="1"/>
    <col min="15698" max="15698" width="11.44140625" customWidth="1"/>
    <col min="15699" max="15699" width="5.88671875" customWidth="1"/>
    <col min="15700" max="15700" width="12" customWidth="1"/>
    <col min="15701" max="15701" width="11.44140625" customWidth="1"/>
    <col min="15702" max="15702" width="5.88671875" customWidth="1"/>
    <col min="15703" max="15703" width="12" customWidth="1"/>
    <col min="15704" max="15704" width="11.44140625" customWidth="1"/>
    <col min="15705" max="15705" width="5.88671875" customWidth="1"/>
    <col min="15706" max="15707" width="12" customWidth="1"/>
    <col min="15709" max="15710" width="9.88671875" bestFit="1" customWidth="1"/>
    <col min="15917" max="15917" width="6" customWidth="1"/>
    <col min="15918" max="15918" width="31.88671875" customWidth="1"/>
    <col min="15919" max="15919" width="11.88671875" customWidth="1"/>
    <col min="15920" max="15920" width="7" customWidth="1"/>
    <col min="15921" max="15921" width="11.44140625" customWidth="1"/>
    <col min="15922" max="15922" width="5.88671875" customWidth="1"/>
    <col min="15923" max="15924" width="11.44140625" customWidth="1"/>
    <col min="15925" max="15925" width="5.88671875" customWidth="1"/>
    <col min="15926" max="15927" width="11.44140625" customWidth="1"/>
    <col min="15928" max="15928" width="5.88671875" customWidth="1"/>
    <col min="15929" max="15930" width="11.44140625" customWidth="1"/>
    <col min="15931" max="15931" width="5.88671875" customWidth="1"/>
    <col min="15932" max="15932" width="12" customWidth="1"/>
    <col min="15933" max="15933" width="11.44140625" customWidth="1"/>
    <col min="15934" max="15934" width="5.88671875" customWidth="1"/>
    <col min="15935" max="15935" width="12" customWidth="1"/>
    <col min="15936" max="15936" width="11.44140625" customWidth="1"/>
    <col min="15937" max="15937" width="5.6640625" customWidth="1"/>
    <col min="15938" max="15938" width="12" customWidth="1"/>
    <col min="15939" max="15939" width="11.44140625" customWidth="1"/>
    <col min="15940" max="15940" width="5.6640625" customWidth="1"/>
    <col min="15941" max="15941" width="12" customWidth="1"/>
    <col min="15942" max="15942" width="11.44140625" customWidth="1"/>
    <col min="15943" max="15943" width="5.6640625" customWidth="1"/>
    <col min="15944" max="15944" width="12" customWidth="1"/>
    <col min="15945" max="15945" width="11.33203125" customWidth="1"/>
    <col min="15946" max="15946" width="5.6640625" customWidth="1"/>
    <col min="15947" max="15947" width="12" customWidth="1"/>
    <col min="15948" max="15948" width="11.33203125" customWidth="1"/>
    <col min="15949" max="15949" width="5.6640625" customWidth="1"/>
    <col min="15950" max="15950" width="12" customWidth="1"/>
    <col min="15951" max="15951" width="11.44140625" customWidth="1"/>
    <col min="15952" max="15952" width="5.88671875" customWidth="1"/>
    <col min="15953" max="15953" width="12" customWidth="1"/>
    <col min="15954" max="15954" width="11.44140625" customWidth="1"/>
    <col min="15955" max="15955" width="5.88671875" customWidth="1"/>
    <col min="15956" max="15956" width="12" customWidth="1"/>
    <col min="15957" max="15957" width="11.44140625" customWidth="1"/>
    <col min="15958" max="15958" width="5.88671875" customWidth="1"/>
    <col min="15959" max="15959" width="12" customWidth="1"/>
    <col min="15960" max="15960" width="11.44140625" customWidth="1"/>
    <col min="15961" max="15961" width="5.88671875" customWidth="1"/>
    <col min="15962" max="15963" width="12" customWidth="1"/>
    <col min="15965" max="15966" width="9.88671875" bestFit="1" customWidth="1"/>
    <col min="16173" max="16173" width="6" customWidth="1"/>
    <col min="16174" max="16174" width="31.88671875" customWidth="1"/>
    <col min="16175" max="16175" width="11.88671875" customWidth="1"/>
    <col min="16176" max="16176" width="7" customWidth="1"/>
    <col min="16177" max="16177" width="11.44140625" customWidth="1"/>
    <col min="16178" max="16178" width="5.88671875" customWidth="1"/>
    <col min="16179" max="16180" width="11.44140625" customWidth="1"/>
    <col min="16181" max="16181" width="5.88671875" customWidth="1"/>
    <col min="16182" max="16183" width="11.44140625" customWidth="1"/>
    <col min="16184" max="16184" width="5.88671875" customWidth="1"/>
    <col min="16185" max="16186" width="11.44140625" customWidth="1"/>
    <col min="16187" max="16187" width="5.88671875" customWidth="1"/>
    <col min="16188" max="16188" width="12" customWidth="1"/>
    <col min="16189" max="16189" width="11.44140625" customWidth="1"/>
    <col min="16190" max="16190" width="5.88671875" customWidth="1"/>
    <col min="16191" max="16191" width="12" customWidth="1"/>
    <col min="16192" max="16192" width="11.44140625" customWidth="1"/>
    <col min="16193" max="16193" width="5.6640625" customWidth="1"/>
    <col min="16194" max="16194" width="12" customWidth="1"/>
    <col min="16195" max="16195" width="11.44140625" customWidth="1"/>
    <col min="16196" max="16196" width="5.6640625" customWidth="1"/>
    <col min="16197" max="16197" width="12" customWidth="1"/>
    <col min="16198" max="16198" width="11.44140625" customWidth="1"/>
    <col min="16199" max="16199" width="5.6640625" customWidth="1"/>
    <col min="16200" max="16200" width="12" customWidth="1"/>
    <col min="16201" max="16201" width="11.33203125" customWidth="1"/>
    <col min="16202" max="16202" width="5.6640625" customWidth="1"/>
    <col min="16203" max="16203" width="12" customWidth="1"/>
    <col min="16204" max="16204" width="11.33203125" customWidth="1"/>
    <col min="16205" max="16205" width="5.6640625" customWidth="1"/>
    <col min="16206" max="16206" width="12" customWidth="1"/>
    <col min="16207" max="16207" width="11.44140625" customWidth="1"/>
    <col min="16208" max="16208" width="5.88671875" customWidth="1"/>
    <col min="16209" max="16209" width="12" customWidth="1"/>
    <col min="16210" max="16210" width="11.44140625" customWidth="1"/>
    <col min="16211" max="16211" width="5.88671875" customWidth="1"/>
    <col min="16212" max="16212" width="12" customWidth="1"/>
    <col min="16213" max="16213" width="11.44140625" customWidth="1"/>
    <col min="16214" max="16214" width="5.88671875" customWidth="1"/>
    <col min="16215" max="16215" width="12" customWidth="1"/>
    <col min="16216" max="16216" width="11.44140625" customWidth="1"/>
    <col min="16217" max="16217" width="5.88671875" customWidth="1"/>
    <col min="16218" max="16219" width="12" customWidth="1"/>
    <col min="16221" max="16222" width="9.88671875" bestFit="1" customWidth="1"/>
  </cols>
  <sheetData>
    <row r="1" spans="1:94" ht="20.100000000000001" customHeight="1" x14ac:dyDescent="0.3">
      <c r="A1" s="58"/>
      <c r="B1" s="59" t="s">
        <v>313</v>
      </c>
      <c r="C1" s="60"/>
      <c r="D1" s="61"/>
      <c r="E1" s="60" t="s">
        <v>11</v>
      </c>
      <c r="F1" s="49" t="s">
        <v>99</v>
      </c>
      <c r="G1" s="60"/>
      <c r="H1" s="62"/>
      <c r="I1" s="33"/>
      <c r="J1" s="33"/>
      <c r="N1" s="60" t="s">
        <v>274</v>
      </c>
      <c r="O1" s="61" t="str">
        <f>F1</f>
        <v>ESPAÇO SEDE MANGUEZAL</v>
      </c>
      <c r="P1" s="60"/>
      <c r="Q1" s="62"/>
      <c r="R1" s="33"/>
      <c r="S1" s="33"/>
      <c r="T1" s="33"/>
      <c r="U1" s="33"/>
      <c r="V1" s="33"/>
      <c r="W1" s="60"/>
      <c r="X1" s="61"/>
      <c r="Y1" s="33"/>
      <c r="Z1" s="33"/>
      <c r="AA1" s="33"/>
      <c r="AB1" s="33"/>
      <c r="AC1" s="60" t="s">
        <v>274</v>
      </c>
      <c r="AD1" s="61">
        <f>X1</f>
        <v>0</v>
      </c>
      <c r="AE1" s="33"/>
      <c r="AF1" s="33"/>
      <c r="AG1" s="33"/>
      <c r="AH1" s="33"/>
      <c r="AI1" s="33"/>
      <c r="AJ1" s="33"/>
      <c r="AK1" s="33"/>
      <c r="AL1" s="60" t="s">
        <v>274</v>
      </c>
      <c r="AM1" s="61">
        <f>AD1</f>
        <v>0</v>
      </c>
      <c r="AN1" s="33"/>
      <c r="AO1" s="33"/>
      <c r="AP1" s="33"/>
      <c r="AQ1" s="33"/>
      <c r="AR1" s="33"/>
      <c r="AS1" s="33"/>
      <c r="AT1" s="33"/>
      <c r="AU1" s="60" t="s">
        <v>274</v>
      </c>
      <c r="AV1" s="61">
        <f>AM1</f>
        <v>0</v>
      </c>
      <c r="AW1" s="33"/>
      <c r="AX1" s="33"/>
      <c r="AY1" s="33"/>
      <c r="AZ1" s="33"/>
      <c r="BA1" s="33"/>
      <c r="BB1" s="33"/>
      <c r="BC1" s="33"/>
      <c r="BD1" s="60" t="s">
        <v>274</v>
      </c>
      <c r="BE1" s="61">
        <f>AV1</f>
        <v>0</v>
      </c>
      <c r="BF1" s="33"/>
      <c r="BG1" s="33"/>
      <c r="BH1" s="33"/>
      <c r="BI1" s="33"/>
      <c r="BJ1" s="33"/>
      <c r="BK1" s="33"/>
      <c r="BL1" s="33"/>
      <c r="BM1" s="60" t="s">
        <v>274</v>
      </c>
      <c r="BN1" s="61">
        <f>BE1</f>
        <v>0</v>
      </c>
      <c r="BO1" s="33"/>
      <c r="BP1" s="33"/>
      <c r="BQ1" s="33"/>
      <c r="BR1" s="33"/>
      <c r="BV1" s="60" t="s">
        <v>274</v>
      </c>
      <c r="BW1" s="62" t="s">
        <v>275</v>
      </c>
      <c r="BX1" s="60"/>
      <c r="BY1" s="62"/>
      <c r="BZ1" s="33"/>
      <c r="CA1" s="33"/>
      <c r="CE1" s="60" t="s">
        <v>274</v>
      </c>
      <c r="CF1" s="62" t="s">
        <v>275</v>
      </c>
      <c r="CG1" s="60"/>
      <c r="CH1" s="62"/>
      <c r="CI1" s="33"/>
      <c r="CJ1" s="33"/>
    </row>
    <row r="2" spans="1:94" ht="20.100000000000001" customHeight="1" x14ac:dyDescent="0.3">
      <c r="A2" s="64"/>
      <c r="C2" s="2" t="s">
        <v>315</v>
      </c>
      <c r="D2" s="61"/>
      <c r="E2" s="60" t="s">
        <v>12</v>
      </c>
      <c r="F2" s="8" t="s">
        <v>7</v>
      </c>
      <c r="G2" s="60"/>
      <c r="H2" s="62"/>
      <c r="I2" s="2"/>
      <c r="J2" s="65"/>
      <c r="N2" s="60" t="s">
        <v>12</v>
      </c>
      <c r="O2" s="61" t="str">
        <f>F2</f>
        <v>BR 493 Km 12,8 – Guapimirim/RJ</v>
      </c>
      <c r="P2" s="60"/>
      <c r="Q2" s="62"/>
      <c r="R2" s="2"/>
      <c r="S2" s="65"/>
      <c r="T2" s="65"/>
      <c r="U2" s="65"/>
      <c r="V2" s="65"/>
      <c r="W2" s="60"/>
      <c r="X2" s="61"/>
      <c r="Y2" s="65"/>
      <c r="Z2" s="65"/>
      <c r="AA2" s="65"/>
      <c r="AB2" s="65"/>
      <c r="AC2" s="60" t="s">
        <v>12</v>
      </c>
      <c r="AD2" s="61">
        <f>X2</f>
        <v>0</v>
      </c>
      <c r="AE2" s="65"/>
      <c r="AF2" s="65"/>
      <c r="AG2" s="65"/>
      <c r="AH2" s="65"/>
      <c r="AI2" s="65"/>
      <c r="AJ2" s="65"/>
      <c r="AK2" s="65"/>
      <c r="AL2" s="60" t="s">
        <v>12</v>
      </c>
      <c r="AM2" s="61">
        <f>AD2</f>
        <v>0</v>
      </c>
      <c r="AN2" s="65"/>
      <c r="AO2" s="65"/>
      <c r="AP2" s="65"/>
      <c r="AQ2" s="65"/>
      <c r="AR2" s="65"/>
      <c r="AS2" s="65"/>
      <c r="AT2" s="65"/>
      <c r="AU2" s="60" t="s">
        <v>12</v>
      </c>
      <c r="AV2" s="61">
        <f>AM2</f>
        <v>0</v>
      </c>
      <c r="AW2" s="65"/>
      <c r="AX2" s="65"/>
      <c r="AY2" s="65"/>
      <c r="AZ2" s="65"/>
      <c r="BA2" s="65"/>
      <c r="BB2" s="65"/>
      <c r="BC2" s="65"/>
      <c r="BD2" s="60" t="s">
        <v>12</v>
      </c>
      <c r="BE2" s="61">
        <f>AV2</f>
        <v>0</v>
      </c>
      <c r="BF2" s="65"/>
      <c r="BG2" s="65"/>
      <c r="BH2" s="65"/>
      <c r="BI2" s="65"/>
      <c r="BJ2" s="65"/>
      <c r="BK2" s="65"/>
      <c r="BL2" s="65"/>
      <c r="BM2" s="60" t="s">
        <v>12</v>
      </c>
      <c r="BN2" s="61">
        <f>BE2</f>
        <v>0</v>
      </c>
      <c r="BO2" s="65"/>
      <c r="BP2" s="65"/>
      <c r="BQ2" s="65"/>
      <c r="BR2" s="65"/>
      <c r="BV2" s="60" t="s">
        <v>12</v>
      </c>
      <c r="BW2" s="62" t="s">
        <v>276</v>
      </c>
      <c r="BX2" s="60"/>
      <c r="BY2" s="62"/>
      <c r="BZ2" s="2"/>
      <c r="CA2" s="65"/>
      <c r="CE2" s="60" t="s">
        <v>12</v>
      </c>
      <c r="CF2" s="62" t="s">
        <v>276</v>
      </c>
      <c r="CG2" s="60"/>
      <c r="CH2" s="62"/>
      <c r="CI2" s="2"/>
      <c r="CJ2" s="65"/>
    </row>
    <row r="3" spans="1:94" ht="30.75" customHeight="1" x14ac:dyDescent="0.3">
      <c r="A3" s="66"/>
      <c r="C3" s="13"/>
      <c r="D3" s="67"/>
      <c r="E3" s="149" t="s">
        <v>316</v>
      </c>
      <c r="F3" s="149"/>
      <c r="G3" s="149"/>
      <c r="H3" s="149"/>
      <c r="I3" s="149"/>
      <c r="J3" s="149"/>
      <c r="K3" s="158"/>
      <c r="L3" s="158"/>
      <c r="M3" s="158"/>
      <c r="N3" s="149" t="s">
        <v>314</v>
      </c>
      <c r="O3" s="149"/>
      <c r="P3" s="149"/>
      <c r="Q3" s="149"/>
      <c r="R3" s="149"/>
      <c r="S3" s="149"/>
      <c r="T3" s="149"/>
      <c r="U3" s="149"/>
      <c r="V3" s="149"/>
      <c r="W3" s="149"/>
      <c r="X3" s="149"/>
      <c r="Y3" s="149"/>
      <c r="Z3" s="149"/>
      <c r="AA3" s="149"/>
      <c r="AB3" s="149"/>
      <c r="AC3" s="149" t="s">
        <v>277</v>
      </c>
      <c r="AD3" s="149"/>
      <c r="AE3" s="149"/>
      <c r="AF3" s="149"/>
      <c r="AG3" s="149"/>
      <c r="AH3" s="149"/>
      <c r="AI3" s="149"/>
      <c r="AJ3" s="149"/>
      <c r="AK3" s="149"/>
      <c r="AL3" s="68" t="s">
        <v>277</v>
      </c>
      <c r="AM3" s="68"/>
      <c r="AN3" s="68"/>
      <c r="AO3" s="149"/>
      <c r="AP3" s="149"/>
      <c r="AQ3" s="149"/>
      <c r="AR3" s="149"/>
      <c r="AS3" s="149"/>
      <c r="AT3" s="149"/>
      <c r="AU3" s="149" t="s">
        <v>277</v>
      </c>
      <c r="AV3" s="149"/>
      <c r="AW3" s="149"/>
      <c r="AX3" s="149"/>
      <c r="AY3" s="149"/>
      <c r="AZ3" s="149"/>
      <c r="BA3" s="149"/>
      <c r="BB3" s="149"/>
      <c r="BC3" s="149"/>
      <c r="BD3" s="149" t="s">
        <v>277</v>
      </c>
      <c r="BE3" s="149"/>
      <c r="BF3" s="149"/>
      <c r="BG3" s="149"/>
      <c r="BH3" s="149"/>
      <c r="BI3" s="149"/>
      <c r="BJ3" s="149"/>
      <c r="BK3" s="149"/>
      <c r="BL3" s="149"/>
      <c r="BM3" s="149" t="s">
        <v>277</v>
      </c>
      <c r="BN3" s="149"/>
      <c r="BO3" s="149"/>
      <c r="BP3" s="149"/>
      <c r="BQ3" s="149"/>
      <c r="BR3" s="149"/>
      <c r="BS3" s="149"/>
      <c r="BT3" s="149"/>
      <c r="BU3" s="149"/>
      <c r="BV3" s="149" t="s">
        <v>277</v>
      </c>
      <c r="BW3" s="149"/>
      <c r="BX3" s="149"/>
      <c r="BY3" s="149"/>
      <c r="BZ3" s="149"/>
      <c r="CA3" s="149"/>
      <c r="CB3" s="149"/>
      <c r="CC3" s="149"/>
      <c r="CD3" s="149"/>
      <c r="CE3" s="149" t="s">
        <v>277</v>
      </c>
      <c r="CF3" s="149"/>
      <c r="CG3" s="149"/>
      <c r="CH3" s="149"/>
      <c r="CI3" s="149"/>
      <c r="CJ3" s="149"/>
      <c r="CK3" s="149"/>
      <c r="CL3" s="149"/>
      <c r="CM3" s="149"/>
    </row>
    <row r="4" spans="1:94" s="7" customFormat="1" ht="10.199999999999999" x14ac:dyDescent="0.3">
      <c r="A4" s="150" t="s">
        <v>15</v>
      </c>
      <c r="B4" s="152" t="s">
        <v>278</v>
      </c>
      <c r="C4" s="154" t="s">
        <v>279</v>
      </c>
      <c r="D4" s="156" t="s">
        <v>8</v>
      </c>
      <c r="E4" s="141" t="s">
        <v>280</v>
      </c>
      <c r="F4" s="142"/>
      <c r="G4" s="143"/>
      <c r="H4" s="141" t="s">
        <v>281</v>
      </c>
      <c r="I4" s="142"/>
      <c r="J4" s="143"/>
      <c r="K4" s="141" t="s">
        <v>282</v>
      </c>
      <c r="L4" s="142"/>
      <c r="M4" s="143"/>
      <c r="N4" s="141" t="s">
        <v>283</v>
      </c>
      <c r="O4" s="142"/>
      <c r="P4" s="143"/>
      <c r="Q4" s="141" t="s">
        <v>284</v>
      </c>
      <c r="R4" s="142"/>
      <c r="S4" s="143"/>
      <c r="T4" s="141" t="s">
        <v>285</v>
      </c>
      <c r="U4" s="142"/>
      <c r="V4" s="143"/>
      <c r="W4" s="141" t="s">
        <v>286</v>
      </c>
      <c r="X4" s="142"/>
      <c r="Y4" s="143"/>
      <c r="Z4" s="141" t="s">
        <v>287</v>
      </c>
      <c r="AA4" s="142"/>
      <c r="AB4" s="143"/>
      <c r="AC4" s="141" t="s">
        <v>288</v>
      </c>
      <c r="AD4" s="142"/>
      <c r="AE4" s="143"/>
      <c r="AF4" s="141" t="s">
        <v>289</v>
      </c>
      <c r="AG4" s="142"/>
      <c r="AH4" s="143"/>
      <c r="AI4" s="141" t="s">
        <v>290</v>
      </c>
      <c r="AJ4" s="142"/>
      <c r="AK4" s="143"/>
      <c r="AL4" s="141" t="s">
        <v>291</v>
      </c>
      <c r="AM4" s="142"/>
      <c r="AN4" s="143"/>
      <c r="AO4" s="141" t="s">
        <v>292</v>
      </c>
      <c r="AP4" s="142"/>
      <c r="AQ4" s="143"/>
      <c r="AR4" s="141" t="s">
        <v>293</v>
      </c>
      <c r="AS4" s="142"/>
      <c r="AT4" s="143"/>
      <c r="AU4" s="141" t="s">
        <v>294</v>
      </c>
      <c r="AV4" s="142"/>
      <c r="AW4" s="143"/>
      <c r="AX4" s="69" t="s">
        <v>295</v>
      </c>
      <c r="AY4" s="70"/>
      <c r="AZ4" s="71"/>
      <c r="BA4" s="141" t="s">
        <v>296</v>
      </c>
      <c r="BB4" s="142"/>
      <c r="BC4" s="143"/>
      <c r="BD4" s="141" t="s">
        <v>297</v>
      </c>
      <c r="BE4" s="142"/>
      <c r="BF4" s="143"/>
      <c r="BG4" s="141" t="s">
        <v>298</v>
      </c>
      <c r="BH4" s="142"/>
      <c r="BI4" s="143"/>
      <c r="BJ4" s="141" t="s">
        <v>299</v>
      </c>
      <c r="BK4" s="142"/>
      <c r="BL4" s="143"/>
      <c r="BM4" s="141" t="s">
        <v>300</v>
      </c>
      <c r="BN4" s="142"/>
      <c r="BO4" s="143"/>
      <c r="BP4" s="141" t="s">
        <v>301</v>
      </c>
      <c r="BQ4" s="142"/>
      <c r="BR4" s="143"/>
      <c r="BS4" s="141" t="s">
        <v>302</v>
      </c>
      <c r="BT4" s="142"/>
      <c r="BU4" s="143"/>
      <c r="BV4" s="141" t="s">
        <v>303</v>
      </c>
      <c r="BW4" s="142"/>
      <c r="BX4" s="143"/>
      <c r="BY4" s="141" t="s">
        <v>304</v>
      </c>
      <c r="BZ4" s="142"/>
      <c r="CA4" s="143"/>
      <c r="CB4" s="141" t="s">
        <v>305</v>
      </c>
      <c r="CC4" s="142"/>
      <c r="CD4" s="143"/>
      <c r="CE4" s="141" t="s">
        <v>306</v>
      </c>
      <c r="CF4" s="142"/>
      <c r="CG4" s="143"/>
      <c r="CH4" s="144" t="s">
        <v>289</v>
      </c>
      <c r="CI4" s="145"/>
      <c r="CJ4" s="146"/>
      <c r="CK4" s="144" t="s">
        <v>290</v>
      </c>
      <c r="CL4" s="145"/>
      <c r="CM4" s="146"/>
      <c r="CN4" s="72" t="s">
        <v>6</v>
      </c>
      <c r="CP4" s="73"/>
    </row>
    <row r="5" spans="1:94" s="1" customFormat="1" ht="10.199999999999999" x14ac:dyDescent="0.2">
      <c r="A5" s="151"/>
      <c r="B5" s="153"/>
      <c r="C5" s="155"/>
      <c r="D5" s="157"/>
      <c r="E5" s="74" t="s">
        <v>307</v>
      </c>
      <c r="F5" s="74" t="s">
        <v>308</v>
      </c>
      <c r="G5" s="74" t="s">
        <v>309</v>
      </c>
      <c r="H5" s="74" t="s">
        <v>307</v>
      </c>
      <c r="I5" s="74" t="s">
        <v>308</v>
      </c>
      <c r="J5" s="74" t="s">
        <v>309</v>
      </c>
      <c r="K5" s="74" t="s">
        <v>307</v>
      </c>
      <c r="L5" s="74" t="s">
        <v>308</v>
      </c>
      <c r="M5" s="74" t="s">
        <v>309</v>
      </c>
      <c r="N5" s="74" t="s">
        <v>307</v>
      </c>
      <c r="O5" s="74" t="s">
        <v>308</v>
      </c>
      <c r="P5" s="74" t="s">
        <v>309</v>
      </c>
      <c r="Q5" s="74" t="s">
        <v>307</v>
      </c>
      <c r="R5" s="74" t="s">
        <v>308</v>
      </c>
      <c r="S5" s="74" t="s">
        <v>309</v>
      </c>
      <c r="T5" s="74" t="s">
        <v>307</v>
      </c>
      <c r="U5" s="74" t="s">
        <v>308</v>
      </c>
      <c r="V5" s="74" t="s">
        <v>309</v>
      </c>
      <c r="W5" s="74" t="s">
        <v>307</v>
      </c>
      <c r="X5" s="74" t="s">
        <v>308</v>
      </c>
      <c r="Y5" s="74" t="s">
        <v>309</v>
      </c>
      <c r="Z5" s="74" t="s">
        <v>307</v>
      </c>
      <c r="AA5" s="74" t="s">
        <v>308</v>
      </c>
      <c r="AB5" s="74" t="s">
        <v>309</v>
      </c>
      <c r="AC5" s="74" t="s">
        <v>307</v>
      </c>
      <c r="AD5" s="74" t="s">
        <v>308</v>
      </c>
      <c r="AE5" s="74" t="s">
        <v>309</v>
      </c>
      <c r="AF5" s="74" t="s">
        <v>307</v>
      </c>
      <c r="AG5" s="74" t="s">
        <v>308</v>
      </c>
      <c r="AH5" s="74" t="s">
        <v>309</v>
      </c>
      <c r="AI5" s="74" t="s">
        <v>307</v>
      </c>
      <c r="AJ5" s="74" t="s">
        <v>308</v>
      </c>
      <c r="AK5" s="74" t="s">
        <v>309</v>
      </c>
      <c r="AL5" s="74" t="s">
        <v>307</v>
      </c>
      <c r="AM5" s="74" t="s">
        <v>308</v>
      </c>
      <c r="AN5" s="74" t="s">
        <v>309</v>
      </c>
      <c r="AO5" s="74" t="s">
        <v>307</v>
      </c>
      <c r="AP5" s="74" t="s">
        <v>308</v>
      </c>
      <c r="AQ5" s="74" t="s">
        <v>309</v>
      </c>
      <c r="AR5" s="74" t="s">
        <v>307</v>
      </c>
      <c r="AS5" s="74" t="s">
        <v>308</v>
      </c>
      <c r="AT5" s="74" t="s">
        <v>309</v>
      </c>
      <c r="AU5" s="74" t="s">
        <v>307</v>
      </c>
      <c r="AV5" s="74" t="s">
        <v>308</v>
      </c>
      <c r="AW5" s="74" t="s">
        <v>309</v>
      </c>
      <c r="AX5" s="74" t="s">
        <v>307</v>
      </c>
      <c r="AY5" s="74" t="s">
        <v>308</v>
      </c>
      <c r="AZ5" s="74" t="s">
        <v>309</v>
      </c>
      <c r="BA5" s="74" t="s">
        <v>307</v>
      </c>
      <c r="BB5" s="74" t="s">
        <v>308</v>
      </c>
      <c r="BC5" s="74" t="s">
        <v>309</v>
      </c>
      <c r="BD5" s="74" t="s">
        <v>307</v>
      </c>
      <c r="BE5" s="74" t="s">
        <v>308</v>
      </c>
      <c r="BF5" s="74" t="s">
        <v>309</v>
      </c>
      <c r="BG5" s="74" t="s">
        <v>307</v>
      </c>
      <c r="BH5" s="74" t="s">
        <v>308</v>
      </c>
      <c r="BI5" s="74" t="s">
        <v>309</v>
      </c>
      <c r="BJ5" s="74" t="s">
        <v>307</v>
      </c>
      <c r="BK5" s="74" t="s">
        <v>308</v>
      </c>
      <c r="BL5" s="74" t="s">
        <v>309</v>
      </c>
      <c r="BM5" s="74" t="s">
        <v>307</v>
      </c>
      <c r="BN5" s="74" t="s">
        <v>308</v>
      </c>
      <c r="BO5" s="74" t="s">
        <v>309</v>
      </c>
      <c r="BP5" s="74" t="s">
        <v>307</v>
      </c>
      <c r="BQ5" s="74" t="s">
        <v>308</v>
      </c>
      <c r="BR5" s="74" t="s">
        <v>309</v>
      </c>
      <c r="BS5" s="74" t="s">
        <v>307</v>
      </c>
      <c r="BT5" s="74" t="s">
        <v>308</v>
      </c>
      <c r="BU5" s="74" t="s">
        <v>309</v>
      </c>
      <c r="BV5" s="75" t="s">
        <v>307</v>
      </c>
      <c r="BW5" s="74" t="s">
        <v>308</v>
      </c>
      <c r="BX5" s="76" t="s">
        <v>309</v>
      </c>
      <c r="BY5" s="77" t="s">
        <v>307</v>
      </c>
      <c r="BZ5" s="74" t="s">
        <v>308</v>
      </c>
      <c r="CA5" s="78" t="s">
        <v>309</v>
      </c>
      <c r="CB5" s="77" t="s">
        <v>307</v>
      </c>
      <c r="CC5" s="79" t="s">
        <v>308</v>
      </c>
      <c r="CD5" s="78" t="s">
        <v>309</v>
      </c>
      <c r="CE5" s="77" t="s">
        <v>307</v>
      </c>
      <c r="CF5" s="74" t="s">
        <v>308</v>
      </c>
      <c r="CG5" s="74" t="s">
        <v>309</v>
      </c>
      <c r="CH5" s="74" t="s">
        <v>307</v>
      </c>
      <c r="CI5" s="74" t="s">
        <v>308</v>
      </c>
      <c r="CJ5" s="74" t="s">
        <v>309</v>
      </c>
      <c r="CK5" s="74" t="s">
        <v>307</v>
      </c>
      <c r="CL5" s="74" t="s">
        <v>308</v>
      </c>
      <c r="CM5" s="74" t="s">
        <v>309</v>
      </c>
      <c r="CN5" s="74" t="s">
        <v>309</v>
      </c>
      <c r="CP5" s="80"/>
    </row>
    <row r="6" spans="1:94" s="1" customFormat="1" ht="10.199999999999999" x14ac:dyDescent="0.2">
      <c r="A6" s="81"/>
      <c r="B6" s="82"/>
      <c r="C6" s="83"/>
      <c r="D6" s="84"/>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S6" s="85"/>
      <c r="BT6" s="85"/>
      <c r="BU6" s="85"/>
      <c r="BV6" s="85"/>
      <c r="BW6" s="85"/>
      <c r="BX6" s="85"/>
      <c r="BY6" s="85"/>
      <c r="BZ6" s="85"/>
      <c r="CA6" s="85"/>
      <c r="CB6" s="85"/>
      <c r="CC6" s="85"/>
      <c r="CD6" s="85"/>
      <c r="CE6" s="85"/>
      <c r="CF6" s="85"/>
      <c r="CG6" s="85"/>
      <c r="CH6" s="85"/>
      <c r="CI6" s="85"/>
      <c r="CJ6" s="85"/>
      <c r="CK6" s="85"/>
      <c r="CL6" s="85"/>
      <c r="CM6" s="85"/>
      <c r="CN6" s="86"/>
      <c r="CP6" s="80"/>
    </row>
    <row r="7" spans="1:94" s="1" customFormat="1" ht="10.199999999999999" x14ac:dyDescent="0.2">
      <c r="A7" s="81" t="s">
        <v>17</v>
      </c>
      <c r="B7" s="87" t="str">
        <f>Resumo!B13</f>
        <v>CANTEIRO DE OBRAS</v>
      </c>
      <c r="C7" s="83">
        <f>Resumo!F13</f>
        <v>0</v>
      </c>
      <c r="D7" s="88">
        <f>IF($C$33&gt;0,C7/$C$33,0)</f>
        <v>0</v>
      </c>
      <c r="E7" s="85">
        <f>$C$7*F7%</f>
        <v>0</v>
      </c>
      <c r="F7" s="85">
        <v>0</v>
      </c>
      <c r="G7" s="85">
        <f>F7</f>
        <v>0</v>
      </c>
      <c r="H7" s="85">
        <f>$C$7*I7%</f>
        <v>0</v>
      </c>
      <c r="I7" s="85">
        <v>0</v>
      </c>
      <c r="J7" s="85">
        <f>G7+I7</f>
        <v>0</v>
      </c>
      <c r="K7" s="85">
        <f>$C$7*L7%</f>
        <v>0</v>
      </c>
      <c r="L7" s="85">
        <v>0</v>
      </c>
      <c r="M7" s="85">
        <f>J7+L7</f>
        <v>0</v>
      </c>
      <c r="N7" s="85">
        <f>$C$7*O7%</f>
        <v>0</v>
      </c>
      <c r="O7" s="85">
        <v>0</v>
      </c>
      <c r="P7" s="85">
        <f>M7+O7</f>
        <v>0</v>
      </c>
      <c r="Q7" s="85">
        <f>$C$7*R7%</f>
        <v>0</v>
      </c>
      <c r="R7" s="85">
        <v>0</v>
      </c>
      <c r="S7" s="85">
        <f>P7+R7</f>
        <v>0</v>
      </c>
      <c r="T7" s="85">
        <f>$C$7*U7%</f>
        <v>0</v>
      </c>
      <c r="U7" s="85">
        <v>0</v>
      </c>
      <c r="V7" s="85">
        <f>S7+U7</f>
        <v>0</v>
      </c>
      <c r="W7" s="85">
        <f>$C$7*X7%</f>
        <v>0</v>
      </c>
      <c r="X7" s="85">
        <v>0</v>
      </c>
      <c r="Y7" s="85">
        <f>V7+X7</f>
        <v>0</v>
      </c>
      <c r="Z7" s="85">
        <f>$C$7*AA7%</f>
        <v>0</v>
      </c>
      <c r="AA7" s="85"/>
      <c r="AB7" s="85" t="e">
        <f>#REF!+AA7</f>
        <v>#REF!</v>
      </c>
      <c r="AC7" s="85">
        <f>$C$7*AD7%</f>
        <v>0</v>
      </c>
      <c r="AD7" s="85"/>
      <c r="AE7" s="85" t="e">
        <f>AB7+AD7</f>
        <v>#REF!</v>
      </c>
      <c r="AF7" s="85">
        <f>$C$7*AG7%</f>
        <v>0</v>
      </c>
      <c r="AG7" s="85"/>
      <c r="AH7" s="85" t="e">
        <f>AE7+AG7</f>
        <v>#REF!</v>
      </c>
      <c r="AI7" s="85">
        <f>$C$7*AJ7%</f>
        <v>0</v>
      </c>
      <c r="AJ7" s="85"/>
      <c r="AK7" s="85" t="e">
        <f>AH7+AJ7</f>
        <v>#REF!</v>
      </c>
      <c r="AL7" s="85">
        <f>$C$7*AM7%</f>
        <v>0</v>
      </c>
      <c r="AM7" s="85"/>
      <c r="AN7" s="85" t="e">
        <f>AK7+AM7</f>
        <v>#REF!</v>
      </c>
      <c r="AO7" s="85">
        <f>$C$7*AP7%</f>
        <v>0</v>
      </c>
      <c r="AP7" s="85"/>
      <c r="AQ7" s="85" t="e">
        <f>AN7+AP7</f>
        <v>#REF!</v>
      </c>
      <c r="AR7" s="85">
        <f>$C$7*AS7%</f>
        <v>0</v>
      </c>
      <c r="AS7" s="85"/>
      <c r="AT7" s="85" t="e">
        <f>AQ7+AS7</f>
        <v>#REF!</v>
      </c>
      <c r="AU7" s="85">
        <f>$C$7*AV7%</f>
        <v>0</v>
      </c>
      <c r="AV7" s="85"/>
      <c r="AW7" s="85" t="e">
        <f>AT7+AV7</f>
        <v>#REF!</v>
      </c>
      <c r="AX7" s="85">
        <f>$C$7*AY7%</f>
        <v>0</v>
      </c>
      <c r="AY7" s="85"/>
      <c r="AZ7" s="85" t="e">
        <f>AW7+AY7</f>
        <v>#REF!</v>
      </c>
      <c r="BA7" s="85">
        <f>$C$7*BB7%</f>
        <v>0</v>
      </c>
      <c r="BB7" s="85"/>
      <c r="BC7" s="85" t="e">
        <f>AZ7+BB7</f>
        <v>#REF!</v>
      </c>
      <c r="BD7" s="85">
        <f>$C$7*BE7%</f>
        <v>0</v>
      </c>
      <c r="BE7" s="85"/>
      <c r="BF7" s="85" t="e">
        <f>BC7+BE7</f>
        <v>#REF!</v>
      </c>
      <c r="BG7" s="85">
        <f>$C$7*BH7%</f>
        <v>0</v>
      </c>
      <c r="BH7" s="85"/>
      <c r="BI7" s="85" t="e">
        <f>BF7+BH7</f>
        <v>#REF!</v>
      </c>
      <c r="BJ7" s="85">
        <f>$C$7*BK7%</f>
        <v>0</v>
      </c>
      <c r="BK7" s="85"/>
      <c r="BL7" s="85" t="e">
        <f>BI7+BK7</f>
        <v>#REF!</v>
      </c>
      <c r="BM7" s="85">
        <f>$C$7*BN7%</f>
        <v>0</v>
      </c>
      <c r="BN7" s="85"/>
      <c r="BO7" s="85" t="e">
        <f>BL7+BN7</f>
        <v>#REF!</v>
      </c>
      <c r="BP7" s="85">
        <f>$C$7*BQ7%</f>
        <v>0</v>
      </c>
      <c r="BQ7" s="85"/>
      <c r="BR7" s="85" t="e">
        <f>BO7+BQ7</f>
        <v>#REF!</v>
      </c>
      <c r="BS7" s="85">
        <f>$C$7*BT7%</f>
        <v>0</v>
      </c>
      <c r="BT7" s="85"/>
      <c r="BU7" s="85" t="e">
        <f>BR7+BT7</f>
        <v>#REF!</v>
      </c>
      <c r="BV7" s="85">
        <f>$C$7*BW7%</f>
        <v>0</v>
      </c>
      <c r="BW7" s="85"/>
      <c r="BX7" s="85" t="e">
        <f>BU7+BW7</f>
        <v>#REF!</v>
      </c>
      <c r="BY7" s="85">
        <f>$C$7*BZ7%</f>
        <v>0</v>
      </c>
      <c r="BZ7" s="85"/>
      <c r="CA7" s="85" t="e">
        <f>BX7+BZ7</f>
        <v>#REF!</v>
      </c>
      <c r="CB7" s="85">
        <f>$C$7*CC7%</f>
        <v>0</v>
      </c>
      <c r="CC7" s="85"/>
      <c r="CD7" s="85" t="e">
        <f>CA7+CC7</f>
        <v>#REF!</v>
      </c>
      <c r="CE7" s="85">
        <f>$C$7*CF7%</f>
        <v>0</v>
      </c>
      <c r="CF7" s="85"/>
      <c r="CG7" s="85" t="e">
        <f>CD7+CF7</f>
        <v>#REF!</v>
      </c>
      <c r="CH7" s="85">
        <f>$C$7*CI7%</f>
        <v>0</v>
      </c>
      <c r="CI7" s="85"/>
      <c r="CJ7" s="85" t="e">
        <f>CG7+CI7</f>
        <v>#REF!</v>
      </c>
      <c r="CK7" s="85">
        <f>$C$7*CL7%</f>
        <v>0</v>
      </c>
      <c r="CL7" s="85"/>
      <c r="CM7" s="85" t="e">
        <f>CJ7+CL7</f>
        <v>#REF!</v>
      </c>
      <c r="CN7" s="89"/>
      <c r="CO7" s="90"/>
      <c r="CP7" s="80"/>
    </row>
    <row r="8" spans="1:94" s="1" customFormat="1" ht="10.199999999999999" x14ac:dyDescent="0.2">
      <c r="A8" s="81"/>
      <c r="B8" s="91"/>
      <c r="C8" s="83"/>
      <c r="D8" s="92"/>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c r="BA8" s="85"/>
      <c r="BB8" s="85"/>
      <c r="BC8" s="85"/>
      <c r="BD8" s="85"/>
      <c r="BE8" s="85"/>
      <c r="BF8" s="85"/>
      <c r="BG8" s="85"/>
      <c r="BH8" s="85"/>
      <c r="BI8" s="85"/>
      <c r="BJ8" s="85"/>
      <c r="BK8" s="85"/>
      <c r="BL8" s="85"/>
      <c r="BM8" s="85"/>
      <c r="BN8" s="85"/>
      <c r="BO8" s="85"/>
      <c r="BP8" s="85"/>
      <c r="BQ8" s="85"/>
      <c r="BR8" s="85"/>
      <c r="BS8" s="85"/>
      <c r="BT8" s="85"/>
      <c r="BU8" s="85"/>
      <c r="BV8" s="85"/>
      <c r="BW8" s="85"/>
      <c r="BX8" s="85"/>
      <c r="BY8" s="85"/>
      <c r="BZ8" s="85"/>
      <c r="CA8" s="85"/>
      <c r="CB8" s="85"/>
      <c r="CC8" s="85"/>
      <c r="CD8" s="85"/>
      <c r="CE8" s="85"/>
      <c r="CF8" s="85"/>
      <c r="CG8" s="85"/>
      <c r="CH8" s="85"/>
      <c r="CI8" s="85"/>
      <c r="CJ8" s="85"/>
      <c r="CK8" s="85"/>
      <c r="CL8" s="85"/>
      <c r="CM8" s="85"/>
      <c r="CN8" s="89"/>
      <c r="CP8" s="80"/>
    </row>
    <row r="9" spans="1:94" s="1" customFormat="1" ht="10.199999999999999" x14ac:dyDescent="0.2">
      <c r="A9" s="81" t="s">
        <v>20</v>
      </c>
      <c r="B9" s="87" t="str">
        <f>Resumo!B17</f>
        <v>INFRAESTRUTURA</v>
      </c>
      <c r="C9" s="83">
        <f>Resumo!F17</f>
        <v>0</v>
      </c>
      <c r="D9" s="88">
        <f>IF($C$33&gt;0,C9/$C$33,0)</f>
        <v>0</v>
      </c>
      <c r="E9" s="85">
        <f>$C$9*F9%</f>
        <v>0</v>
      </c>
      <c r="F9" s="85">
        <v>0</v>
      </c>
      <c r="G9" s="85">
        <f>F9</f>
        <v>0</v>
      </c>
      <c r="H9" s="85">
        <f>$C$9*I9%</f>
        <v>0</v>
      </c>
      <c r="I9" s="85">
        <v>0</v>
      </c>
      <c r="J9" s="85">
        <f>G9+I9</f>
        <v>0</v>
      </c>
      <c r="K9" s="85">
        <f>$C$9*L9%</f>
        <v>0</v>
      </c>
      <c r="L9" s="85">
        <v>0</v>
      </c>
      <c r="M9" s="85">
        <f>J9+L9</f>
        <v>0</v>
      </c>
      <c r="N9" s="85">
        <f>$C$9*O9%</f>
        <v>0</v>
      </c>
      <c r="O9" s="85">
        <v>0</v>
      </c>
      <c r="P9" s="85">
        <f>M9+O9</f>
        <v>0</v>
      </c>
      <c r="Q9" s="85">
        <f>$C$9*R9%</f>
        <v>0</v>
      </c>
      <c r="R9" s="85">
        <v>0</v>
      </c>
      <c r="S9" s="85">
        <f>P9+R9</f>
        <v>0</v>
      </c>
      <c r="T9" s="85">
        <f>$C$9*U9%</f>
        <v>0</v>
      </c>
      <c r="U9" s="85">
        <v>0</v>
      </c>
      <c r="V9" s="85">
        <f>S9+U9</f>
        <v>0</v>
      </c>
      <c r="W9" s="85">
        <f>$C$9*X9%</f>
        <v>0</v>
      </c>
      <c r="X9" s="85">
        <v>0</v>
      </c>
      <c r="Y9" s="85">
        <f>V9+X9</f>
        <v>0</v>
      </c>
      <c r="Z9" s="85">
        <f>$C$9*AA9%</f>
        <v>0</v>
      </c>
      <c r="AA9" s="85"/>
      <c r="AB9" s="85" t="e">
        <f>#REF!+AA9</f>
        <v>#REF!</v>
      </c>
      <c r="AC9" s="85">
        <f>$C$9*AD9%</f>
        <v>0</v>
      </c>
      <c r="AD9" s="85"/>
      <c r="AE9" s="85" t="e">
        <f>AB9+AD9</f>
        <v>#REF!</v>
      </c>
      <c r="AF9" s="85">
        <f>$C$9*AG9%</f>
        <v>0</v>
      </c>
      <c r="AG9" s="85"/>
      <c r="AH9" s="85" t="e">
        <f>AE9+AG9</f>
        <v>#REF!</v>
      </c>
      <c r="AI9" s="85">
        <f>$C$9*AJ9%</f>
        <v>0</v>
      </c>
      <c r="AJ9" s="85"/>
      <c r="AK9" s="85" t="e">
        <f>AH9+AJ9</f>
        <v>#REF!</v>
      </c>
      <c r="AL9" s="85">
        <f>$C$9*AM9%</f>
        <v>0</v>
      </c>
      <c r="AM9" s="85"/>
      <c r="AN9" s="85" t="e">
        <f>AK9+AM9</f>
        <v>#REF!</v>
      </c>
      <c r="AO9" s="85">
        <f>$C$9*AP9%</f>
        <v>0</v>
      </c>
      <c r="AP9" s="85"/>
      <c r="AQ9" s="85" t="e">
        <f>AN9+AP9</f>
        <v>#REF!</v>
      </c>
      <c r="AR9" s="85">
        <f>$C$9*AS9%</f>
        <v>0</v>
      </c>
      <c r="AS9" s="85"/>
      <c r="AT9" s="85" t="e">
        <f>AQ9+AS9</f>
        <v>#REF!</v>
      </c>
      <c r="AU9" s="85">
        <f>$C$9*AV9%</f>
        <v>0</v>
      </c>
      <c r="AV9" s="85"/>
      <c r="AW9" s="85" t="e">
        <f>AT9+AV9</f>
        <v>#REF!</v>
      </c>
      <c r="AX9" s="85">
        <f>$C$9*AY9%</f>
        <v>0</v>
      </c>
      <c r="AY9" s="85"/>
      <c r="AZ9" s="85" t="e">
        <f>AW9+AY9</f>
        <v>#REF!</v>
      </c>
      <c r="BA9" s="85">
        <f>$C$9*BB9%</f>
        <v>0</v>
      </c>
      <c r="BB9" s="85"/>
      <c r="BC9" s="85" t="e">
        <f>AZ9+BB9</f>
        <v>#REF!</v>
      </c>
      <c r="BD9" s="85">
        <f>$C$9*BE9%</f>
        <v>0</v>
      </c>
      <c r="BE9" s="85"/>
      <c r="BF9" s="85" t="e">
        <f>BC9+BE9</f>
        <v>#REF!</v>
      </c>
      <c r="BG9" s="85">
        <f>$C$9*BH9%</f>
        <v>0</v>
      </c>
      <c r="BH9" s="85"/>
      <c r="BI9" s="85" t="e">
        <f>BF9+BH9</f>
        <v>#REF!</v>
      </c>
      <c r="BJ9" s="85">
        <f>$C$9*BK9%</f>
        <v>0</v>
      </c>
      <c r="BK9" s="85"/>
      <c r="BL9" s="85" t="e">
        <f>BI9+BK9</f>
        <v>#REF!</v>
      </c>
      <c r="BM9" s="85">
        <f>$C$9*BN9%</f>
        <v>0</v>
      </c>
      <c r="BN9" s="85"/>
      <c r="BO9" s="85" t="e">
        <f>BL9+BN9</f>
        <v>#REF!</v>
      </c>
      <c r="BP9" s="85">
        <f>$C$9*BQ9%</f>
        <v>0</v>
      </c>
      <c r="BQ9" s="85"/>
      <c r="BR9" s="85" t="e">
        <f>BO9+BQ9</f>
        <v>#REF!</v>
      </c>
      <c r="BS9" s="85">
        <f>$C$9*BT9%</f>
        <v>0</v>
      </c>
      <c r="BT9" s="85"/>
      <c r="BU9" s="85" t="e">
        <f>BR9+BT9</f>
        <v>#REF!</v>
      </c>
      <c r="BV9" s="85">
        <f>$C$7*BW9%</f>
        <v>0</v>
      </c>
      <c r="BW9" s="85"/>
      <c r="BX9" s="85" t="e">
        <f>BU9+BW9</f>
        <v>#REF!</v>
      </c>
      <c r="BY9" s="85">
        <f>$C$7*BZ9%</f>
        <v>0</v>
      </c>
      <c r="BZ9" s="85"/>
      <c r="CA9" s="85" t="e">
        <f>BX9+BZ9</f>
        <v>#REF!</v>
      </c>
      <c r="CB9" s="85">
        <f>$C$7*CC9%</f>
        <v>0</v>
      </c>
      <c r="CC9" s="85"/>
      <c r="CD9" s="85" t="e">
        <f>CA9+CC9</f>
        <v>#REF!</v>
      </c>
      <c r="CE9" s="85">
        <f>$C$7*CF9%</f>
        <v>0</v>
      </c>
      <c r="CF9" s="85"/>
      <c r="CG9" s="85" t="e">
        <f>CD9+CF9</f>
        <v>#REF!</v>
      </c>
      <c r="CH9" s="85">
        <f>$C$7*CI9%</f>
        <v>0</v>
      </c>
      <c r="CI9" s="85"/>
      <c r="CJ9" s="85" t="e">
        <f>CG9+CI9</f>
        <v>#REF!</v>
      </c>
      <c r="CK9" s="85">
        <f>$C$7*CL9%</f>
        <v>0</v>
      </c>
      <c r="CL9" s="85"/>
      <c r="CM9" s="85" t="e">
        <f>CJ9+CL9</f>
        <v>#REF!</v>
      </c>
      <c r="CN9" s="89"/>
      <c r="CO9" s="90"/>
      <c r="CP9" s="80"/>
    </row>
    <row r="10" spans="1:94" s="1" customFormat="1" ht="10.199999999999999" x14ac:dyDescent="0.2">
      <c r="A10" s="81"/>
      <c r="B10" s="91"/>
      <c r="C10" s="83"/>
      <c r="D10" s="92"/>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5"/>
      <c r="CN10" s="89"/>
      <c r="CP10" s="80"/>
    </row>
    <row r="11" spans="1:94" s="1" customFormat="1" ht="10.199999999999999" x14ac:dyDescent="0.2">
      <c r="A11" s="93" t="s">
        <v>29</v>
      </c>
      <c r="B11" s="87" t="str">
        <f>Resumo!B37</f>
        <v>SUPERESTRUTURA</v>
      </c>
      <c r="C11" s="83">
        <f>Resumo!F37</f>
        <v>0</v>
      </c>
      <c r="D11" s="88">
        <f>IF($C$33&gt;0,C11/$C$33,0)</f>
        <v>0</v>
      </c>
      <c r="E11" s="85">
        <f>$C$11*F11%</f>
        <v>0</v>
      </c>
      <c r="F11" s="85">
        <v>0</v>
      </c>
      <c r="G11" s="85">
        <f>F11</f>
        <v>0</v>
      </c>
      <c r="H11" s="85">
        <f>$C$11*I11%</f>
        <v>0</v>
      </c>
      <c r="I11" s="85">
        <v>0</v>
      </c>
      <c r="J11" s="85">
        <f>G11+I11</f>
        <v>0</v>
      </c>
      <c r="K11" s="85">
        <f>$C$11*L11%</f>
        <v>0</v>
      </c>
      <c r="L11" s="85">
        <v>0</v>
      </c>
      <c r="M11" s="85">
        <f>J11+L11</f>
        <v>0</v>
      </c>
      <c r="N11" s="85">
        <f>$C$11*O11%</f>
        <v>0</v>
      </c>
      <c r="O11" s="85">
        <v>0</v>
      </c>
      <c r="P11" s="85">
        <f>M11+O11</f>
        <v>0</v>
      </c>
      <c r="Q11" s="85">
        <f>$C$11*R11%</f>
        <v>0</v>
      </c>
      <c r="R11" s="85">
        <v>0</v>
      </c>
      <c r="S11" s="85">
        <f>P11+R11</f>
        <v>0</v>
      </c>
      <c r="T11" s="85">
        <f>$C$11*U11%</f>
        <v>0</v>
      </c>
      <c r="U11" s="85">
        <v>0</v>
      </c>
      <c r="V11" s="85">
        <f>S11+U11</f>
        <v>0</v>
      </c>
      <c r="W11" s="85">
        <f>$C$11*X11%</f>
        <v>0</v>
      </c>
      <c r="X11" s="85">
        <v>0</v>
      </c>
      <c r="Y11" s="85">
        <f>V11+X11</f>
        <v>0</v>
      </c>
      <c r="Z11" s="85">
        <f>$C$11*AA11%</f>
        <v>0</v>
      </c>
      <c r="AA11" s="85"/>
      <c r="AB11" s="85" t="e">
        <f>#REF!+AA11</f>
        <v>#REF!</v>
      </c>
      <c r="AC11" s="85">
        <f>$C$11*AD11%</f>
        <v>0</v>
      </c>
      <c r="AD11" s="85"/>
      <c r="AE11" s="85" t="e">
        <f>AB11+AD11</f>
        <v>#REF!</v>
      </c>
      <c r="AF11" s="85">
        <f>$C$11*AG11%</f>
        <v>0</v>
      </c>
      <c r="AG11" s="85"/>
      <c r="AH11" s="85" t="e">
        <f>AE11+AG11</f>
        <v>#REF!</v>
      </c>
      <c r="AI11" s="85">
        <f>$C$11*AJ11%</f>
        <v>0</v>
      </c>
      <c r="AJ11" s="85"/>
      <c r="AK11" s="85" t="e">
        <f>AH11+AJ11</f>
        <v>#REF!</v>
      </c>
      <c r="AL11" s="85">
        <f>$C$11*AM11%</f>
        <v>0</v>
      </c>
      <c r="AM11" s="85"/>
      <c r="AN11" s="85" t="e">
        <f>AK11+AM11</f>
        <v>#REF!</v>
      </c>
      <c r="AO11" s="85">
        <f>$C$11*AP11%</f>
        <v>0</v>
      </c>
      <c r="AP11" s="85"/>
      <c r="AQ11" s="85" t="e">
        <f>AN11+AP11</f>
        <v>#REF!</v>
      </c>
      <c r="AR11" s="85">
        <f>$C$11*AS11%</f>
        <v>0</v>
      </c>
      <c r="AS11" s="85"/>
      <c r="AT11" s="85" t="e">
        <f>AQ11+AS11</f>
        <v>#REF!</v>
      </c>
      <c r="AU11" s="85">
        <f>$C$11*AV11%</f>
        <v>0</v>
      </c>
      <c r="AV11" s="85"/>
      <c r="AW11" s="85" t="e">
        <f>AT11+AV11</f>
        <v>#REF!</v>
      </c>
      <c r="AX11" s="85">
        <f>$C$11*AY11%</f>
        <v>0</v>
      </c>
      <c r="AY11" s="85"/>
      <c r="AZ11" s="85" t="e">
        <f>AW11+AY11</f>
        <v>#REF!</v>
      </c>
      <c r="BA11" s="85">
        <f>$C$11*BB11%</f>
        <v>0</v>
      </c>
      <c r="BB11" s="85"/>
      <c r="BC11" s="85" t="e">
        <f>AZ11+BB11</f>
        <v>#REF!</v>
      </c>
      <c r="BD11" s="85">
        <f>$C$11*BE11%</f>
        <v>0</v>
      </c>
      <c r="BE11" s="85"/>
      <c r="BF11" s="85" t="e">
        <f>BC11+BE11</f>
        <v>#REF!</v>
      </c>
      <c r="BG11" s="85">
        <f>$C$11*BH11%</f>
        <v>0</v>
      </c>
      <c r="BH11" s="85"/>
      <c r="BI11" s="85" t="e">
        <f>BF11+BH11</f>
        <v>#REF!</v>
      </c>
      <c r="BJ11" s="85">
        <f>$C$11*BK11%</f>
        <v>0</v>
      </c>
      <c r="BK11" s="85"/>
      <c r="BL11" s="85" t="e">
        <f>BI11+BK11</f>
        <v>#REF!</v>
      </c>
      <c r="BM11" s="85">
        <f>$C$11*BN11%</f>
        <v>0</v>
      </c>
      <c r="BN11" s="85"/>
      <c r="BO11" s="85" t="e">
        <f>BL11+BN11</f>
        <v>#REF!</v>
      </c>
      <c r="BP11" s="85">
        <f>$C$11*BQ11%</f>
        <v>0</v>
      </c>
      <c r="BQ11" s="85"/>
      <c r="BR11" s="85" t="e">
        <f>BO11+BQ11</f>
        <v>#REF!</v>
      </c>
      <c r="BS11" s="85">
        <f>$C$11*BT11%</f>
        <v>0</v>
      </c>
      <c r="BT11" s="85"/>
      <c r="BU11" s="85" t="e">
        <f>BR11+BT11</f>
        <v>#REF!</v>
      </c>
      <c r="BV11" s="85">
        <f>$C$11*BW11%</f>
        <v>0</v>
      </c>
      <c r="BW11" s="85"/>
      <c r="BX11" s="85" t="e">
        <f>BU11+BW11</f>
        <v>#REF!</v>
      </c>
      <c r="BY11" s="85">
        <f>$C$11*BZ11%</f>
        <v>0</v>
      </c>
      <c r="BZ11" s="85"/>
      <c r="CA11" s="85" t="e">
        <f>BX11+BZ11</f>
        <v>#REF!</v>
      </c>
      <c r="CB11" s="85">
        <f>$C$11*CC11%</f>
        <v>0</v>
      </c>
      <c r="CC11" s="85"/>
      <c r="CD11" s="85" t="e">
        <f>CA11+CC11</f>
        <v>#REF!</v>
      </c>
      <c r="CE11" s="85">
        <f>$C$11*CF11%</f>
        <v>0</v>
      </c>
      <c r="CF11" s="85"/>
      <c r="CG11" s="85" t="e">
        <f>CD11+CF11</f>
        <v>#REF!</v>
      </c>
      <c r="CH11" s="85" t="e">
        <f>#REF!*CI11%</f>
        <v>#REF!</v>
      </c>
      <c r="CI11" s="85"/>
      <c r="CJ11" s="85" t="e">
        <f>CG11+CI11</f>
        <v>#REF!</v>
      </c>
      <c r="CK11" s="85" t="e">
        <f>#REF!*CL11%</f>
        <v>#REF!</v>
      </c>
      <c r="CL11" s="85"/>
      <c r="CM11" s="85" t="e">
        <f>CJ11+CL11</f>
        <v>#REF!</v>
      </c>
      <c r="CN11" s="89"/>
      <c r="CO11" s="90"/>
      <c r="CP11" s="80"/>
    </row>
    <row r="12" spans="1:94" s="1" customFormat="1" ht="10.199999999999999" x14ac:dyDescent="0.2">
      <c r="A12" s="94"/>
      <c r="B12" s="91"/>
      <c r="C12" s="83"/>
      <c r="D12" s="92"/>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5"/>
      <c r="CN12" s="89"/>
      <c r="CP12" s="80"/>
    </row>
    <row r="13" spans="1:94" s="1" customFormat="1" ht="10.199999999999999" x14ac:dyDescent="0.2">
      <c r="A13" s="93" t="s">
        <v>33</v>
      </c>
      <c r="B13" s="87" t="str">
        <f>Resumo!B42</f>
        <v>COBERTURA</v>
      </c>
      <c r="C13" s="83">
        <f>Resumo!F42</f>
        <v>0</v>
      </c>
      <c r="D13" s="88">
        <f>IF($C$33&gt;0,C13/$C$33,0)</f>
        <v>0</v>
      </c>
      <c r="E13" s="85">
        <f>$C$13*F13%</f>
        <v>0</v>
      </c>
      <c r="F13" s="85">
        <v>0</v>
      </c>
      <c r="G13" s="85">
        <f>F13</f>
        <v>0</v>
      </c>
      <c r="H13" s="85">
        <f>$C$13*I13%</f>
        <v>0</v>
      </c>
      <c r="I13" s="85">
        <v>0</v>
      </c>
      <c r="J13" s="85">
        <f>G13+I13</f>
        <v>0</v>
      </c>
      <c r="K13" s="85">
        <f>$C$13*L13%</f>
        <v>0</v>
      </c>
      <c r="L13" s="85">
        <v>0</v>
      </c>
      <c r="M13" s="85">
        <f>J13+L13</f>
        <v>0</v>
      </c>
      <c r="N13" s="85">
        <f>$C$13*O13%</f>
        <v>0</v>
      </c>
      <c r="O13" s="85">
        <v>0</v>
      </c>
      <c r="P13" s="85">
        <f>M13+O13</f>
        <v>0</v>
      </c>
      <c r="Q13" s="85">
        <f>$C$13*R13%</f>
        <v>0</v>
      </c>
      <c r="R13" s="85">
        <v>0</v>
      </c>
      <c r="S13" s="85">
        <f>P13+R13</f>
        <v>0</v>
      </c>
      <c r="T13" s="85">
        <f>$C$13*U13%</f>
        <v>0</v>
      </c>
      <c r="U13" s="85">
        <v>0</v>
      </c>
      <c r="V13" s="85">
        <f>S13+U13</f>
        <v>0</v>
      </c>
      <c r="W13" s="85">
        <f>$C$13*X13%</f>
        <v>0</v>
      </c>
      <c r="X13" s="85">
        <v>0</v>
      </c>
      <c r="Y13" s="85">
        <f>V13+X13</f>
        <v>0</v>
      </c>
      <c r="Z13" s="85">
        <f>$C$13*AA13%</f>
        <v>0</v>
      </c>
      <c r="AA13" s="85"/>
      <c r="AB13" s="85" t="e">
        <f>#REF!+AA13</f>
        <v>#REF!</v>
      </c>
      <c r="AC13" s="85">
        <f>$C$13*AD13%</f>
        <v>0</v>
      </c>
      <c r="AD13" s="85"/>
      <c r="AE13" s="85" t="e">
        <f>AB13+AD13</f>
        <v>#REF!</v>
      </c>
      <c r="AF13" s="85">
        <f>$C$13*AG13%</f>
        <v>0</v>
      </c>
      <c r="AG13" s="85"/>
      <c r="AH13" s="85" t="e">
        <f>AE13+AG13</f>
        <v>#REF!</v>
      </c>
      <c r="AI13" s="85">
        <f>$C$13*AJ13%</f>
        <v>0</v>
      </c>
      <c r="AJ13" s="85"/>
      <c r="AK13" s="85" t="e">
        <f>AH13+AJ13</f>
        <v>#REF!</v>
      </c>
      <c r="AL13" s="85">
        <f>$C$13*AM13%</f>
        <v>0</v>
      </c>
      <c r="AM13" s="85"/>
      <c r="AN13" s="85" t="e">
        <f>AK13+AM13</f>
        <v>#REF!</v>
      </c>
      <c r="AO13" s="85">
        <f>$C$13*AP13%</f>
        <v>0</v>
      </c>
      <c r="AP13" s="85"/>
      <c r="AQ13" s="85" t="e">
        <f>AN13+AP13</f>
        <v>#REF!</v>
      </c>
      <c r="AR13" s="85">
        <f>$C$13*AS13%</f>
        <v>0</v>
      </c>
      <c r="AS13" s="85"/>
      <c r="AT13" s="85" t="e">
        <f>AQ13+AS13</f>
        <v>#REF!</v>
      </c>
      <c r="AU13" s="85">
        <f>$C$13*AV13%</f>
        <v>0</v>
      </c>
      <c r="AV13" s="85"/>
      <c r="AW13" s="85" t="e">
        <f>AT13+AV13</f>
        <v>#REF!</v>
      </c>
      <c r="AX13" s="85">
        <f>$C$13*AY13%</f>
        <v>0</v>
      </c>
      <c r="AY13" s="85"/>
      <c r="AZ13" s="85" t="e">
        <f>AW13+AY13</f>
        <v>#REF!</v>
      </c>
      <c r="BA13" s="85">
        <f>$C$13*BB13%</f>
        <v>0</v>
      </c>
      <c r="BB13" s="85"/>
      <c r="BC13" s="85" t="e">
        <f>AZ13+BB13</f>
        <v>#REF!</v>
      </c>
      <c r="BD13" s="85">
        <f>$C$13*BE13%</f>
        <v>0</v>
      </c>
      <c r="BE13" s="85"/>
      <c r="BF13" s="85" t="e">
        <f>BC13+BE13</f>
        <v>#REF!</v>
      </c>
      <c r="BG13" s="85">
        <f>$C$13*BH13%</f>
        <v>0</v>
      </c>
      <c r="BH13" s="85"/>
      <c r="BI13" s="85" t="e">
        <f>BF13+BH13</f>
        <v>#REF!</v>
      </c>
      <c r="BJ13" s="85">
        <f>$C$13*BK13%</f>
        <v>0</v>
      </c>
      <c r="BK13" s="85"/>
      <c r="BL13" s="85" t="e">
        <f>BI13+BK13</f>
        <v>#REF!</v>
      </c>
      <c r="BM13" s="85">
        <f>$C$13*BN13%</f>
        <v>0</v>
      </c>
      <c r="BN13" s="85"/>
      <c r="BO13" s="85" t="e">
        <f>BL13+BN13</f>
        <v>#REF!</v>
      </c>
      <c r="BP13" s="85">
        <f>$C$13*BQ13%</f>
        <v>0</v>
      </c>
      <c r="BQ13" s="85"/>
      <c r="BR13" s="85" t="e">
        <f>BO13+BQ13</f>
        <v>#REF!</v>
      </c>
      <c r="BS13" s="85">
        <f>$C$13*BT13%</f>
        <v>0</v>
      </c>
      <c r="BT13" s="85"/>
      <c r="BU13" s="85" t="e">
        <f>BR13+BT13</f>
        <v>#REF!</v>
      </c>
      <c r="BV13" s="85">
        <f>$C$13*BW13%</f>
        <v>0</v>
      </c>
      <c r="BW13" s="85"/>
      <c r="BX13" s="85" t="e">
        <f>BU13+BW13</f>
        <v>#REF!</v>
      </c>
      <c r="BY13" s="85">
        <f>$C$13*BZ13%</f>
        <v>0</v>
      </c>
      <c r="BZ13" s="85"/>
      <c r="CA13" s="85" t="e">
        <f>BX13+BZ13</f>
        <v>#REF!</v>
      </c>
      <c r="CB13" s="85">
        <f>$C$13*CC13%</f>
        <v>0</v>
      </c>
      <c r="CC13" s="85"/>
      <c r="CD13" s="85" t="e">
        <f>CA13+CC13</f>
        <v>#REF!</v>
      </c>
      <c r="CE13" s="85">
        <f>$C$13*CF13%</f>
        <v>0</v>
      </c>
      <c r="CF13" s="85"/>
      <c r="CG13" s="85" t="e">
        <f>CD13+CF13</f>
        <v>#REF!</v>
      </c>
      <c r="CH13" s="85">
        <f>$C$13*CI13%</f>
        <v>0</v>
      </c>
      <c r="CI13" s="85"/>
      <c r="CJ13" s="85" t="e">
        <f>CG13+CI13</f>
        <v>#REF!</v>
      </c>
      <c r="CK13" s="85">
        <f>$C$13*CL13%</f>
        <v>0</v>
      </c>
      <c r="CL13" s="85"/>
      <c r="CM13" s="85" t="e">
        <f>CJ13+CL13</f>
        <v>#REF!</v>
      </c>
      <c r="CN13" s="89"/>
      <c r="CO13" s="90"/>
      <c r="CP13" s="80"/>
    </row>
    <row r="14" spans="1:94" s="1" customFormat="1" ht="10.199999999999999" x14ac:dyDescent="0.2">
      <c r="A14" s="81"/>
      <c r="B14" s="91"/>
      <c r="C14" s="83"/>
      <c r="D14" s="92"/>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9"/>
      <c r="CP14" s="80"/>
    </row>
    <row r="15" spans="1:94" s="1" customFormat="1" ht="10.199999999999999" x14ac:dyDescent="0.2">
      <c r="A15" s="93" t="s">
        <v>36</v>
      </c>
      <c r="B15" s="91" t="str">
        <f>Resumo!B49</f>
        <v>PAREDES</v>
      </c>
      <c r="C15" s="83">
        <f>Resumo!F49</f>
        <v>0</v>
      </c>
      <c r="D15" s="88">
        <f>IF($C$33&gt;0,C15/$C$33,0)</f>
        <v>0</v>
      </c>
      <c r="E15" s="85">
        <f>$C$15*F15%</f>
        <v>0</v>
      </c>
      <c r="F15" s="85">
        <v>0</v>
      </c>
      <c r="G15" s="85">
        <f>F15</f>
        <v>0</v>
      </c>
      <c r="H15" s="85">
        <f>$C$15*I15%</f>
        <v>0</v>
      </c>
      <c r="I15" s="85">
        <v>0</v>
      </c>
      <c r="J15" s="85">
        <f>G15+I15</f>
        <v>0</v>
      </c>
      <c r="K15" s="85">
        <f>$C$15*L15%</f>
        <v>0</v>
      </c>
      <c r="L15" s="85">
        <v>0</v>
      </c>
      <c r="M15" s="85">
        <f>J15+L15</f>
        <v>0</v>
      </c>
      <c r="N15" s="85">
        <f>$C$15*O15%</f>
        <v>0</v>
      </c>
      <c r="O15" s="85">
        <v>0</v>
      </c>
      <c r="P15" s="85">
        <f>M15+O15</f>
        <v>0</v>
      </c>
      <c r="Q15" s="85">
        <f>$C$15*R15%</f>
        <v>0</v>
      </c>
      <c r="R15" s="85">
        <v>0</v>
      </c>
      <c r="S15" s="85">
        <f>P15+R15</f>
        <v>0</v>
      </c>
      <c r="T15" s="85">
        <f>$C$15*U15%</f>
        <v>0</v>
      </c>
      <c r="U15" s="85">
        <v>0</v>
      </c>
      <c r="V15" s="85">
        <f>S15+U15</f>
        <v>0</v>
      </c>
      <c r="W15" s="85">
        <f>$C$15*X15%</f>
        <v>0</v>
      </c>
      <c r="X15" s="85">
        <v>0</v>
      </c>
      <c r="Y15" s="85">
        <f>V15+X15</f>
        <v>0</v>
      </c>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5"/>
      <c r="BO15" s="85"/>
      <c r="BP15" s="85"/>
      <c r="BQ15" s="85"/>
      <c r="BR15" s="85"/>
      <c r="BS15" s="85"/>
      <c r="BT15" s="85"/>
      <c r="BU15" s="85"/>
      <c r="BV15" s="85"/>
      <c r="BW15" s="85"/>
      <c r="BX15" s="85"/>
      <c r="BY15" s="85"/>
      <c r="BZ15" s="85"/>
      <c r="CA15" s="85"/>
      <c r="CB15" s="85"/>
      <c r="CC15" s="85"/>
      <c r="CD15" s="85"/>
      <c r="CE15" s="85"/>
      <c r="CF15" s="85"/>
      <c r="CG15" s="85"/>
      <c r="CH15" s="85"/>
      <c r="CI15" s="85"/>
      <c r="CJ15" s="85"/>
      <c r="CK15" s="85"/>
      <c r="CL15" s="85"/>
      <c r="CM15" s="85"/>
      <c r="CN15" s="89"/>
      <c r="CP15" s="80"/>
    </row>
    <row r="16" spans="1:94" s="1" customFormat="1" ht="10.199999999999999" x14ac:dyDescent="0.2">
      <c r="A16" s="81"/>
      <c r="B16" s="91"/>
      <c r="C16" s="83"/>
      <c r="D16" s="92"/>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c r="BA16" s="85"/>
      <c r="BB16" s="85"/>
      <c r="BC16" s="85"/>
      <c r="BD16" s="85"/>
      <c r="BE16" s="85"/>
      <c r="BF16" s="85"/>
      <c r="BG16" s="85"/>
      <c r="BH16" s="85"/>
      <c r="BI16" s="85"/>
      <c r="BJ16" s="85"/>
      <c r="BK16" s="85"/>
      <c r="BL16" s="85"/>
      <c r="BM16" s="85"/>
      <c r="BN16" s="85"/>
      <c r="BO16" s="85"/>
      <c r="BP16" s="85"/>
      <c r="BQ16" s="85"/>
      <c r="BR16" s="85"/>
      <c r="BS16" s="85"/>
      <c r="BT16" s="85"/>
      <c r="BU16" s="85"/>
      <c r="BV16" s="85"/>
      <c r="BW16" s="85"/>
      <c r="BX16" s="85"/>
      <c r="BY16" s="85"/>
      <c r="BZ16" s="85"/>
      <c r="CA16" s="85"/>
      <c r="CB16" s="85"/>
      <c r="CC16" s="85"/>
      <c r="CD16" s="85"/>
      <c r="CE16" s="85"/>
      <c r="CF16" s="85"/>
      <c r="CG16" s="85"/>
      <c r="CH16" s="85"/>
      <c r="CI16" s="85"/>
      <c r="CJ16" s="85"/>
      <c r="CK16" s="85"/>
      <c r="CL16" s="85"/>
      <c r="CM16" s="85"/>
      <c r="CN16" s="89"/>
      <c r="CP16" s="80"/>
    </row>
    <row r="17" spans="1:94" s="1" customFormat="1" ht="10.199999999999999" x14ac:dyDescent="0.2">
      <c r="A17" s="93" t="s">
        <v>46</v>
      </c>
      <c r="B17" s="87" t="str">
        <f>Resumo!B61</f>
        <v>PISOS</v>
      </c>
      <c r="C17" s="83">
        <f>Resumo!F61</f>
        <v>0</v>
      </c>
      <c r="D17" s="88">
        <f>IF($C$33&gt;0,C17/$C$33,0)</f>
        <v>0</v>
      </c>
      <c r="E17" s="85">
        <f>$C$17*F17%</f>
        <v>0</v>
      </c>
      <c r="F17" s="85">
        <v>0</v>
      </c>
      <c r="G17" s="85">
        <f>F17</f>
        <v>0</v>
      </c>
      <c r="H17" s="85">
        <f>$C$17*I17%</f>
        <v>0</v>
      </c>
      <c r="I17" s="85">
        <v>0</v>
      </c>
      <c r="J17" s="85">
        <f>G17+I17</f>
        <v>0</v>
      </c>
      <c r="K17" s="85">
        <f>$C$17*L17%</f>
        <v>0</v>
      </c>
      <c r="L17" s="85">
        <v>0</v>
      </c>
      <c r="M17" s="85">
        <f>L17</f>
        <v>0</v>
      </c>
      <c r="N17" s="85">
        <f>$C$17*O17%</f>
        <v>0</v>
      </c>
      <c r="O17" s="85">
        <v>0</v>
      </c>
      <c r="P17" s="85">
        <f>M17+O17</f>
        <v>0</v>
      </c>
      <c r="Q17" s="85">
        <f>$C$17*R17%</f>
        <v>0</v>
      </c>
      <c r="R17" s="85">
        <v>0</v>
      </c>
      <c r="S17" s="85">
        <f>P17+R17</f>
        <v>0</v>
      </c>
      <c r="T17" s="85">
        <f>$C$17*U17%</f>
        <v>0</v>
      </c>
      <c r="U17" s="85">
        <v>0</v>
      </c>
      <c r="V17" s="85">
        <f>S17+U17</f>
        <v>0</v>
      </c>
      <c r="W17" s="85">
        <f>$C$17*X17%</f>
        <v>0</v>
      </c>
      <c r="X17" s="85">
        <v>0</v>
      </c>
      <c r="Y17" s="85">
        <f>V17+X17</f>
        <v>0</v>
      </c>
      <c r="Z17" s="85">
        <f>$C$17*AA17%</f>
        <v>0</v>
      </c>
      <c r="AA17" s="85"/>
      <c r="AB17" s="85" t="e">
        <f>#REF!+AA17</f>
        <v>#REF!</v>
      </c>
      <c r="AC17" s="85">
        <f>$C$17*AD17%</f>
        <v>0</v>
      </c>
      <c r="AD17" s="85"/>
      <c r="AE17" s="85" t="e">
        <f>AB17+AD17</f>
        <v>#REF!</v>
      </c>
      <c r="AF17" s="85">
        <f>$C$17*AG17%</f>
        <v>0</v>
      </c>
      <c r="AG17" s="85"/>
      <c r="AH17" s="85" t="e">
        <f>AE17+AG17</f>
        <v>#REF!</v>
      </c>
      <c r="AI17" s="85">
        <f>$C$17*AJ17%</f>
        <v>0</v>
      </c>
      <c r="AJ17" s="85"/>
      <c r="AK17" s="85" t="e">
        <f>AH17+AJ17</f>
        <v>#REF!</v>
      </c>
      <c r="AL17" s="85">
        <f>$C$17*AM17%</f>
        <v>0</v>
      </c>
      <c r="AM17" s="85"/>
      <c r="AN17" s="85" t="e">
        <f>AK17+AM17</f>
        <v>#REF!</v>
      </c>
      <c r="AO17" s="85">
        <f>$C$17*AP17%</f>
        <v>0</v>
      </c>
      <c r="AP17" s="85"/>
      <c r="AQ17" s="85" t="e">
        <f>AN17+AP17</f>
        <v>#REF!</v>
      </c>
      <c r="AR17" s="85">
        <f>$C$17*AS17%</f>
        <v>0</v>
      </c>
      <c r="AS17" s="85"/>
      <c r="AT17" s="85" t="e">
        <f>AQ17+AS17</f>
        <v>#REF!</v>
      </c>
      <c r="AU17" s="85">
        <f>$C$17*AV17%</f>
        <v>0</v>
      </c>
      <c r="AV17" s="85"/>
      <c r="AW17" s="85" t="e">
        <f>AT17+AV17</f>
        <v>#REF!</v>
      </c>
      <c r="AX17" s="85">
        <f>$C$17*AY17%</f>
        <v>0</v>
      </c>
      <c r="AY17" s="85"/>
      <c r="AZ17" s="85" t="e">
        <f>AW17+AY17</f>
        <v>#REF!</v>
      </c>
      <c r="BA17" s="85">
        <f>$C$17*BB17%</f>
        <v>0</v>
      </c>
      <c r="BB17" s="85"/>
      <c r="BC17" s="85" t="e">
        <f>AZ17+BB17</f>
        <v>#REF!</v>
      </c>
      <c r="BD17" s="85">
        <f>$C$17*BE17%</f>
        <v>0</v>
      </c>
      <c r="BE17" s="85"/>
      <c r="BF17" s="85" t="e">
        <f>BC17+BE17</f>
        <v>#REF!</v>
      </c>
      <c r="BG17" s="85">
        <f>$C$17*BH17%</f>
        <v>0</v>
      </c>
      <c r="BH17" s="85"/>
      <c r="BI17" s="85" t="e">
        <f>BF17+BH17</f>
        <v>#REF!</v>
      </c>
      <c r="BJ17" s="85">
        <f>$C$17*BK17%</f>
        <v>0</v>
      </c>
      <c r="BK17" s="85"/>
      <c r="BL17" s="85" t="e">
        <f>BI17+BK17</f>
        <v>#REF!</v>
      </c>
      <c r="BM17" s="85">
        <f>$C$17*BN17%</f>
        <v>0</v>
      </c>
      <c r="BN17" s="85"/>
      <c r="BO17" s="85" t="e">
        <f>BL17+BN17</f>
        <v>#REF!</v>
      </c>
      <c r="BP17" s="85">
        <f>$C$17*BQ17%</f>
        <v>0</v>
      </c>
      <c r="BQ17" s="85"/>
      <c r="BR17" s="85" t="e">
        <f>BO17+BQ17</f>
        <v>#REF!</v>
      </c>
      <c r="BS17" s="85">
        <f>$C$17*BT17%</f>
        <v>0</v>
      </c>
      <c r="BT17" s="85"/>
      <c r="BU17" s="85" t="e">
        <f>BR17+BT17</f>
        <v>#REF!</v>
      </c>
      <c r="BV17" s="85">
        <f>$C$17*BW17%</f>
        <v>0</v>
      </c>
      <c r="BW17" s="85"/>
      <c r="BX17" s="85" t="e">
        <f>BU17+BW17</f>
        <v>#REF!</v>
      </c>
      <c r="BY17" s="85">
        <f>$C$17*BZ17%</f>
        <v>0</v>
      </c>
      <c r="BZ17" s="85"/>
      <c r="CA17" s="85" t="e">
        <f>BX17+BZ17</f>
        <v>#REF!</v>
      </c>
      <c r="CB17" s="85">
        <f>$C$17*CC17%</f>
        <v>0</v>
      </c>
      <c r="CC17" s="85"/>
      <c r="CD17" s="85" t="e">
        <f>CA17+CC17</f>
        <v>#REF!</v>
      </c>
      <c r="CE17" s="85">
        <f>$C$17*CF17%</f>
        <v>0</v>
      </c>
      <c r="CF17" s="85"/>
      <c r="CG17" s="85" t="e">
        <f>CD17+CF17</f>
        <v>#REF!</v>
      </c>
      <c r="CH17" s="86"/>
      <c r="CI17" s="86"/>
      <c r="CJ17" s="86"/>
      <c r="CK17" s="85">
        <f>$C$17*CL17%</f>
        <v>0</v>
      </c>
      <c r="CL17" s="85"/>
      <c r="CM17" s="85" t="e">
        <f>CG17+CL17</f>
        <v>#REF!</v>
      </c>
      <c r="CN17" s="89"/>
      <c r="CO17" s="90"/>
      <c r="CP17" s="80"/>
    </row>
    <row r="18" spans="1:94" s="1" customFormat="1" ht="10.199999999999999" x14ac:dyDescent="0.2">
      <c r="A18" s="81"/>
      <c r="B18" s="91"/>
      <c r="C18" s="83"/>
      <c r="D18" s="92"/>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c r="BA18" s="85"/>
      <c r="BB18" s="85"/>
      <c r="BC18" s="85"/>
      <c r="BD18" s="85"/>
      <c r="BE18" s="85"/>
      <c r="BF18" s="85"/>
      <c r="BG18" s="85"/>
      <c r="BH18" s="85"/>
      <c r="BI18" s="85"/>
      <c r="BJ18" s="85"/>
      <c r="BK18" s="85"/>
      <c r="BL18" s="85"/>
      <c r="BM18" s="85"/>
      <c r="BN18" s="85"/>
      <c r="BO18" s="85"/>
      <c r="BP18" s="85"/>
      <c r="BQ18" s="85"/>
      <c r="BR18" s="85"/>
      <c r="BS18" s="85"/>
      <c r="BT18" s="85"/>
      <c r="BU18" s="85"/>
      <c r="BV18" s="85"/>
      <c r="BW18" s="85"/>
      <c r="BX18" s="85"/>
      <c r="BY18" s="85"/>
      <c r="BZ18" s="85"/>
      <c r="CA18" s="85"/>
      <c r="CB18" s="85"/>
      <c r="CC18" s="85"/>
      <c r="CD18" s="85"/>
      <c r="CE18" s="85"/>
      <c r="CF18" s="85"/>
      <c r="CG18" s="85"/>
      <c r="CH18" s="85"/>
      <c r="CI18" s="85"/>
      <c r="CJ18" s="85"/>
      <c r="CK18" s="85"/>
      <c r="CL18" s="85"/>
      <c r="CM18" s="85"/>
      <c r="CN18" s="89"/>
      <c r="CP18" s="80"/>
    </row>
    <row r="19" spans="1:94" s="1" customFormat="1" ht="10.199999999999999" x14ac:dyDescent="0.2">
      <c r="A19" s="93" t="s">
        <v>49</v>
      </c>
      <c r="B19" s="87" t="str">
        <f>Resumo!B69</f>
        <v>ESQUADRIAS E SERRALHERIA</v>
      </c>
      <c r="C19" s="83">
        <f>Resumo!F69</f>
        <v>0</v>
      </c>
      <c r="D19" s="88">
        <f>IF($C$33&gt;0,C19/$C$33,0)</f>
        <v>0</v>
      </c>
      <c r="E19" s="85">
        <f>C19*F19%</f>
        <v>0</v>
      </c>
      <c r="F19" s="85">
        <v>0</v>
      </c>
      <c r="G19" s="85">
        <f>F19</f>
        <v>0</v>
      </c>
      <c r="H19" s="85">
        <f>$C19*I19%</f>
        <v>0</v>
      </c>
      <c r="I19" s="85">
        <v>0</v>
      </c>
      <c r="J19" s="85">
        <f>G19+I19</f>
        <v>0</v>
      </c>
      <c r="K19" s="85">
        <f>$C19*L19%</f>
        <v>0</v>
      </c>
      <c r="L19" s="85">
        <v>0</v>
      </c>
      <c r="M19" s="85">
        <f>J19+L19</f>
        <v>0</v>
      </c>
      <c r="N19" s="85">
        <f>$C19*O19%</f>
        <v>0</v>
      </c>
      <c r="O19" s="85">
        <v>0</v>
      </c>
      <c r="P19" s="85">
        <f>M19+O19</f>
        <v>0</v>
      </c>
      <c r="Q19" s="85">
        <f>$C19*R19%</f>
        <v>0</v>
      </c>
      <c r="R19" s="85">
        <v>0</v>
      </c>
      <c r="S19" s="85">
        <f>P19+R19</f>
        <v>0</v>
      </c>
      <c r="T19" s="85">
        <f>$C19*U19%</f>
        <v>0</v>
      </c>
      <c r="U19" s="85">
        <v>0</v>
      </c>
      <c r="V19" s="85">
        <f>S19+U19</f>
        <v>0</v>
      </c>
      <c r="W19" s="85">
        <f>$C19*X19%</f>
        <v>0</v>
      </c>
      <c r="X19" s="85">
        <v>0</v>
      </c>
      <c r="Y19" s="85">
        <f>V19+X19</f>
        <v>0</v>
      </c>
      <c r="Z19" s="85">
        <f>$C$7*AA19%</f>
        <v>0</v>
      </c>
      <c r="AA19" s="85"/>
      <c r="AB19" s="85" t="e">
        <f>#REF!+AA19</f>
        <v>#REF!</v>
      </c>
      <c r="AC19" s="85">
        <f>$C$7*AD19%</f>
        <v>0</v>
      </c>
      <c r="AD19" s="85"/>
      <c r="AE19" s="85" t="e">
        <f>AB19+AD19</f>
        <v>#REF!</v>
      </c>
      <c r="AF19" s="85">
        <f>$C$7*AG19%</f>
        <v>0</v>
      </c>
      <c r="AG19" s="85"/>
      <c r="AH19" s="85" t="e">
        <f>AE19+AG19</f>
        <v>#REF!</v>
      </c>
      <c r="AI19" s="85">
        <f>$C$7*AJ19%</f>
        <v>0</v>
      </c>
      <c r="AJ19" s="85"/>
      <c r="AK19" s="85" t="e">
        <f>AH19+AJ19</f>
        <v>#REF!</v>
      </c>
      <c r="AL19" s="85">
        <f>$C$7*AM19%</f>
        <v>0</v>
      </c>
      <c r="AM19" s="85"/>
      <c r="AN19" s="85" t="e">
        <f>AK19+AM19</f>
        <v>#REF!</v>
      </c>
      <c r="AO19" s="85">
        <f>$C$7*AP19%</f>
        <v>0</v>
      </c>
      <c r="AP19" s="85"/>
      <c r="AQ19" s="85" t="e">
        <f>AN19+AP19</f>
        <v>#REF!</v>
      </c>
      <c r="AR19" s="85">
        <f>$C$7*AS19%</f>
        <v>0</v>
      </c>
      <c r="AS19" s="85"/>
      <c r="AT19" s="85" t="e">
        <f>AQ19+AS19</f>
        <v>#REF!</v>
      </c>
      <c r="AU19" s="85">
        <f>$C$7*AV19%</f>
        <v>0</v>
      </c>
      <c r="AV19" s="85"/>
      <c r="AW19" s="85" t="e">
        <f>AT19+AV19</f>
        <v>#REF!</v>
      </c>
      <c r="AX19" s="85">
        <f>$C$7*AY19%</f>
        <v>0</v>
      </c>
      <c r="AY19" s="85"/>
      <c r="AZ19" s="85" t="e">
        <f>AW19+AY19</f>
        <v>#REF!</v>
      </c>
      <c r="BA19" s="85">
        <f>$C$7*BB19%</f>
        <v>0</v>
      </c>
      <c r="BB19" s="85"/>
      <c r="BC19" s="85" t="e">
        <f>AZ19+BB19</f>
        <v>#REF!</v>
      </c>
      <c r="BD19" s="85">
        <f>$C$7*BE19%</f>
        <v>0</v>
      </c>
      <c r="BE19" s="85"/>
      <c r="BF19" s="85" t="e">
        <f>BC19+BE19</f>
        <v>#REF!</v>
      </c>
      <c r="BG19" s="85">
        <f>$C$7*BH19%</f>
        <v>0</v>
      </c>
      <c r="BH19" s="85"/>
      <c r="BI19" s="85" t="e">
        <f>BF19+BH19</f>
        <v>#REF!</v>
      </c>
      <c r="BJ19" s="85">
        <f>$C$7*BK19%</f>
        <v>0</v>
      </c>
      <c r="BK19" s="85"/>
      <c r="BL19" s="85" t="e">
        <f>BI19+BK19</f>
        <v>#REF!</v>
      </c>
      <c r="BM19" s="85">
        <f>$C$7*BN19%</f>
        <v>0</v>
      </c>
      <c r="BN19" s="85"/>
      <c r="BO19" s="85" t="e">
        <f>BL19+BN19</f>
        <v>#REF!</v>
      </c>
      <c r="BP19" s="85">
        <f>$C$7*BQ19%</f>
        <v>0</v>
      </c>
      <c r="BQ19" s="85"/>
      <c r="BR19" s="85" t="e">
        <f>BO19+BQ19</f>
        <v>#REF!</v>
      </c>
      <c r="BS19" s="85">
        <f>$C$7*BT19%</f>
        <v>0</v>
      </c>
      <c r="BT19" s="85"/>
      <c r="BU19" s="85" t="e">
        <f>BR19+BT19</f>
        <v>#REF!</v>
      </c>
      <c r="BV19" s="85">
        <f>$C$7*BW19%</f>
        <v>0</v>
      </c>
      <c r="BW19" s="85"/>
      <c r="BX19" s="85" t="e">
        <f>BU19+BW19</f>
        <v>#REF!</v>
      </c>
      <c r="BY19" s="85">
        <f>$C$7*BZ19%</f>
        <v>0</v>
      </c>
      <c r="BZ19" s="85"/>
      <c r="CA19" s="85" t="e">
        <f>BX19+BZ19</f>
        <v>#REF!</v>
      </c>
      <c r="CB19" s="85">
        <f>$C$7*CC19%</f>
        <v>0</v>
      </c>
      <c r="CC19" s="85"/>
      <c r="CD19" s="85" t="e">
        <f>CA19+CC19</f>
        <v>#REF!</v>
      </c>
      <c r="CE19" s="85">
        <f>$C$7*CF19%</f>
        <v>0</v>
      </c>
      <c r="CF19" s="85"/>
      <c r="CG19" s="85" t="e">
        <f>CD19+CF19</f>
        <v>#REF!</v>
      </c>
      <c r="CH19" s="85">
        <f>$C$7*CI19%</f>
        <v>0</v>
      </c>
      <c r="CI19" s="85"/>
      <c r="CJ19" s="85" t="e">
        <f>CG19+CI19</f>
        <v>#REF!</v>
      </c>
      <c r="CK19" s="85">
        <f>$C$7*CL19%</f>
        <v>0</v>
      </c>
      <c r="CL19" s="85"/>
      <c r="CM19" s="85" t="e">
        <f>CJ19+CL19</f>
        <v>#REF!</v>
      </c>
      <c r="CN19" s="89"/>
      <c r="CO19" s="90"/>
      <c r="CP19" s="80"/>
    </row>
    <row r="20" spans="1:94" s="1" customFormat="1" ht="10.199999999999999" x14ac:dyDescent="0.2">
      <c r="A20" s="81"/>
      <c r="B20" s="91"/>
      <c r="C20" s="83"/>
      <c r="D20" s="92"/>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85"/>
      <c r="CD20" s="85"/>
      <c r="CE20" s="85"/>
      <c r="CF20" s="85"/>
      <c r="CG20" s="85"/>
      <c r="CH20" s="85"/>
      <c r="CI20" s="85"/>
      <c r="CJ20" s="85"/>
      <c r="CK20" s="85"/>
      <c r="CL20" s="85"/>
      <c r="CM20" s="85"/>
      <c r="CN20" s="89"/>
      <c r="CP20" s="80"/>
    </row>
    <row r="21" spans="1:94" s="1" customFormat="1" ht="10.199999999999999" x14ac:dyDescent="0.2">
      <c r="A21" s="93" t="s">
        <v>50</v>
      </c>
      <c r="B21" s="87" t="str">
        <f>Resumo!B79</f>
        <v>INSTALAÇÕES HIDRÁULICAS</v>
      </c>
      <c r="C21" s="83">
        <f>Resumo!F79</f>
        <v>0</v>
      </c>
      <c r="D21" s="88">
        <f>IF($C$33&gt;0,C21/$C$33,0)</f>
        <v>0</v>
      </c>
      <c r="E21" s="85">
        <f>C21*F21%</f>
        <v>0</v>
      </c>
      <c r="F21" s="85">
        <v>0</v>
      </c>
      <c r="G21" s="85">
        <f>F21</f>
        <v>0</v>
      </c>
      <c r="H21" s="85">
        <f>$C21*I21%</f>
        <v>0</v>
      </c>
      <c r="I21" s="85">
        <v>0</v>
      </c>
      <c r="J21" s="85">
        <f>G21+I21</f>
        <v>0</v>
      </c>
      <c r="K21" s="85">
        <f>$C21*L21%</f>
        <v>0</v>
      </c>
      <c r="L21" s="85">
        <v>0</v>
      </c>
      <c r="M21" s="85">
        <f>J21+L21</f>
        <v>0</v>
      </c>
      <c r="N21" s="85">
        <f>$C21*O21%</f>
        <v>0</v>
      </c>
      <c r="O21" s="85">
        <v>0</v>
      </c>
      <c r="P21" s="85">
        <f>M21+O21</f>
        <v>0</v>
      </c>
      <c r="Q21" s="85">
        <f>$C21*R21%</f>
        <v>0</v>
      </c>
      <c r="R21" s="85">
        <v>0</v>
      </c>
      <c r="S21" s="85">
        <f>P21+R21</f>
        <v>0</v>
      </c>
      <c r="T21" s="85">
        <f>$C21*U21%</f>
        <v>0</v>
      </c>
      <c r="U21" s="85">
        <v>0</v>
      </c>
      <c r="V21" s="85">
        <f>S21+U21</f>
        <v>0</v>
      </c>
      <c r="W21" s="85">
        <f>$C21*X21%</f>
        <v>0</v>
      </c>
      <c r="X21" s="85">
        <v>0</v>
      </c>
      <c r="Y21" s="85">
        <f>V21+X21</f>
        <v>0</v>
      </c>
      <c r="Z21" s="85">
        <f>$C$9*AA21%</f>
        <v>0</v>
      </c>
      <c r="AA21" s="85"/>
      <c r="AB21" s="85" t="e">
        <f>#REF!+AA21</f>
        <v>#REF!</v>
      </c>
      <c r="AC21" s="85">
        <f>$C$9*AD21%</f>
        <v>0</v>
      </c>
      <c r="AD21" s="85"/>
      <c r="AE21" s="85" t="e">
        <f>AB21+AD21</f>
        <v>#REF!</v>
      </c>
      <c r="AF21" s="85">
        <f>$C$9*AG21%</f>
        <v>0</v>
      </c>
      <c r="AG21" s="85"/>
      <c r="AH21" s="85" t="e">
        <f>AE21+AG21</f>
        <v>#REF!</v>
      </c>
      <c r="AI21" s="85">
        <f>$C$9*AJ21%</f>
        <v>0</v>
      </c>
      <c r="AJ21" s="85"/>
      <c r="AK21" s="85" t="e">
        <f>AH21+AJ21</f>
        <v>#REF!</v>
      </c>
      <c r="AL21" s="85">
        <f>$C$9*AM21%</f>
        <v>0</v>
      </c>
      <c r="AM21" s="85"/>
      <c r="AN21" s="85" t="e">
        <f>AK21+AM21</f>
        <v>#REF!</v>
      </c>
      <c r="AO21" s="85">
        <f>$C$9*AP21%</f>
        <v>0</v>
      </c>
      <c r="AP21" s="85"/>
      <c r="AQ21" s="85" t="e">
        <f>AN21+AP21</f>
        <v>#REF!</v>
      </c>
      <c r="AR21" s="85">
        <f>$C$9*AS21%</f>
        <v>0</v>
      </c>
      <c r="AS21" s="85"/>
      <c r="AT21" s="85" t="e">
        <f>AQ21+AS21</f>
        <v>#REF!</v>
      </c>
      <c r="AU21" s="85">
        <f>$C$9*AV21%</f>
        <v>0</v>
      </c>
      <c r="AV21" s="85"/>
      <c r="AW21" s="85" t="e">
        <f>AT21+AV21</f>
        <v>#REF!</v>
      </c>
      <c r="AX21" s="85">
        <f>$C$9*AY21%</f>
        <v>0</v>
      </c>
      <c r="AY21" s="85"/>
      <c r="AZ21" s="85" t="e">
        <f>AW21+AY21</f>
        <v>#REF!</v>
      </c>
      <c r="BA21" s="85">
        <f>$C$9*BB21%</f>
        <v>0</v>
      </c>
      <c r="BB21" s="85"/>
      <c r="BC21" s="85" t="e">
        <f>AZ21+BB21</f>
        <v>#REF!</v>
      </c>
      <c r="BD21" s="85">
        <f>$C$9*BE21%</f>
        <v>0</v>
      </c>
      <c r="BE21" s="85"/>
      <c r="BF21" s="85" t="e">
        <f>BC21+BE21</f>
        <v>#REF!</v>
      </c>
      <c r="BG21" s="85">
        <f>$C$9*BH21%</f>
        <v>0</v>
      </c>
      <c r="BH21" s="85"/>
      <c r="BI21" s="85" t="e">
        <f>BF21+BH21</f>
        <v>#REF!</v>
      </c>
      <c r="BJ21" s="85">
        <f>$C$9*BK21%</f>
        <v>0</v>
      </c>
      <c r="BK21" s="85"/>
      <c r="BL21" s="85" t="e">
        <f>BI21+BK21</f>
        <v>#REF!</v>
      </c>
      <c r="BM21" s="85">
        <f>$C$9*BN21%</f>
        <v>0</v>
      </c>
      <c r="BN21" s="85"/>
      <c r="BO21" s="85" t="e">
        <f>BL21+BN21</f>
        <v>#REF!</v>
      </c>
      <c r="BP21" s="85">
        <f>$C$9*BQ21%</f>
        <v>0</v>
      </c>
      <c r="BQ21" s="85"/>
      <c r="BR21" s="85" t="e">
        <f>BO21+BQ21</f>
        <v>#REF!</v>
      </c>
      <c r="BS21" s="85">
        <f>$C$9*BT21%</f>
        <v>0</v>
      </c>
      <c r="BT21" s="85"/>
      <c r="BU21" s="85" t="e">
        <f>BR21+BT21</f>
        <v>#REF!</v>
      </c>
      <c r="BV21" s="85">
        <f>$C$7*BW21%</f>
        <v>0</v>
      </c>
      <c r="BW21" s="85"/>
      <c r="BX21" s="85" t="e">
        <f>BU21+BW21</f>
        <v>#REF!</v>
      </c>
      <c r="BY21" s="85">
        <f>$C$7*BZ21%</f>
        <v>0</v>
      </c>
      <c r="BZ21" s="85"/>
      <c r="CA21" s="85" t="e">
        <f>BX21+BZ21</f>
        <v>#REF!</v>
      </c>
      <c r="CB21" s="85">
        <f>$C$7*CC21%</f>
        <v>0</v>
      </c>
      <c r="CC21" s="85"/>
      <c r="CD21" s="85" t="e">
        <f>CA21+CC21</f>
        <v>#REF!</v>
      </c>
      <c r="CE21" s="85">
        <f>$C$7*CF21%</f>
        <v>0</v>
      </c>
      <c r="CF21" s="85"/>
      <c r="CG21" s="85" t="e">
        <f>CD21+CF21</f>
        <v>#REF!</v>
      </c>
      <c r="CH21" s="85">
        <f>$C$7*CI21%</f>
        <v>0</v>
      </c>
      <c r="CI21" s="85"/>
      <c r="CJ21" s="85" t="e">
        <f>CG21+CI21</f>
        <v>#REF!</v>
      </c>
      <c r="CK21" s="85">
        <f>$C$7*CL21%</f>
        <v>0</v>
      </c>
      <c r="CL21" s="85"/>
      <c r="CM21" s="85" t="e">
        <f>CJ21+CL21</f>
        <v>#REF!</v>
      </c>
      <c r="CN21" s="89"/>
      <c r="CO21" s="90"/>
      <c r="CP21" s="80"/>
    </row>
    <row r="22" spans="1:94" s="1" customFormat="1" ht="10.199999999999999" x14ac:dyDescent="0.2">
      <c r="A22" s="81"/>
      <c r="B22" s="91"/>
      <c r="C22" s="83"/>
      <c r="D22" s="92"/>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85"/>
      <c r="CD22" s="85"/>
      <c r="CE22" s="85"/>
      <c r="CF22" s="85"/>
      <c r="CG22" s="85"/>
      <c r="CH22" s="85"/>
      <c r="CI22" s="85"/>
      <c r="CJ22" s="85"/>
      <c r="CK22" s="85"/>
      <c r="CL22" s="85"/>
      <c r="CM22" s="85"/>
      <c r="CN22" s="89"/>
      <c r="CP22" s="80"/>
    </row>
    <row r="23" spans="1:94" s="1" customFormat="1" ht="10.199999999999999" x14ac:dyDescent="0.2">
      <c r="A23" s="93" t="s">
        <v>52</v>
      </c>
      <c r="B23" s="87" t="str">
        <f>Resumo!B119</f>
        <v>INSTALAÇÕE ELÉTRICAS</v>
      </c>
      <c r="C23" s="83">
        <f>Resumo!F119</f>
        <v>0</v>
      </c>
      <c r="D23" s="88">
        <f>IF($C$33&gt;0,C23/$C$33,0)</f>
        <v>0</v>
      </c>
      <c r="E23" s="85">
        <f>C23*F23%</f>
        <v>0</v>
      </c>
      <c r="F23" s="85">
        <v>0</v>
      </c>
      <c r="G23" s="85">
        <f>F23</f>
        <v>0</v>
      </c>
      <c r="H23" s="85">
        <f>$C23*I23%</f>
        <v>0</v>
      </c>
      <c r="I23" s="85">
        <v>0</v>
      </c>
      <c r="J23" s="85">
        <f>G23+I23</f>
        <v>0</v>
      </c>
      <c r="K23" s="85">
        <f>$C23*L23%</f>
        <v>0</v>
      </c>
      <c r="L23" s="85">
        <v>0</v>
      </c>
      <c r="M23" s="85">
        <f>J23+L23</f>
        <v>0</v>
      </c>
      <c r="N23" s="85">
        <f>$C23*O23%</f>
        <v>0</v>
      </c>
      <c r="O23" s="85">
        <v>0</v>
      </c>
      <c r="P23" s="85">
        <f>M23+O23</f>
        <v>0</v>
      </c>
      <c r="Q23" s="85">
        <f>$C23*R23%</f>
        <v>0</v>
      </c>
      <c r="R23" s="85">
        <v>0</v>
      </c>
      <c r="S23" s="85">
        <f>P23+R23</f>
        <v>0</v>
      </c>
      <c r="T23" s="85">
        <f>$C23*U23%</f>
        <v>0</v>
      </c>
      <c r="U23" s="85">
        <v>0</v>
      </c>
      <c r="V23" s="85">
        <f>S23+U23</f>
        <v>0</v>
      </c>
      <c r="W23" s="85">
        <f>$C23*X23%</f>
        <v>0</v>
      </c>
      <c r="X23" s="85">
        <v>0</v>
      </c>
      <c r="Y23" s="85">
        <f>V23+X23</f>
        <v>0</v>
      </c>
      <c r="Z23" s="85">
        <f>$C$11*AA23%</f>
        <v>0</v>
      </c>
      <c r="AA23" s="85"/>
      <c r="AB23" s="85" t="e">
        <f>#REF!+AA23</f>
        <v>#REF!</v>
      </c>
      <c r="AC23" s="85">
        <f>$C$11*AD23%</f>
        <v>0</v>
      </c>
      <c r="AD23" s="85"/>
      <c r="AE23" s="85" t="e">
        <f>AB23+AD23</f>
        <v>#REF!</v>
      </c>
      <c r="AF23" s="85">
        <f>$C$11*AG23%</f>
        <v>0</v>
      </c>
      <c r="AG23" s="85"/>
      <c r="AH23" s="85" t="e">
        <f>AE23+AG23</f>
        <v>#REF!</v>
      </c>
      <c r="AI23" s="85">
        <f>$C$11*AJ23%</f>
        <v>0</v>
      </c>
      <c r="AJ23" s="85"/>
      <c r="AK23" s="85" t="e">
        <f>AH23+AJ23</f>
        <v>#REF!</v>
      </c>
      <c r="AL23" s="85">
        <f>$C$11*AM23%</f>
        <v>0</v>
      </c>
      <c r="AM23" s="85"/>
      <c r="AN23" s="85" t="e">
        <f>AK23+AM23</f>
        <v>#REF!</v>
      </c>
      <c r="AO23" s="85">
        <f>$C$11*AP23%</f>
        <v>0</v>
      </c>
      <c r="AP23" s="85"/>
      <c r="AQ23" s="85" t="e">
        <f>AN23+AP23</f>
        <v>#REF!</v>
      </c>
      <c r="AR23" s="85">
        <f>$C$11*AS23%</f>
        <v>0</v>
      </c>
      <c r="AS23" s="85"/>
      <c r="AT23" s="85" t="e">
        <f>AQ23+AS23</f>
        <v>#REF!</v>
      </c>
      <c r="AU23" s="85">
        <f>$C$11*AV23%</f>
        <v>0</v>
      </c>
      <c r="AV23" s="85"/>
      <c r="AW23" s="85" t="e">
        <f>AT23+AV23</f>
        <v>#REF!</v>
      </c>
      <c r="AX23" s="85">
        <f>$C$11*AY23%</f>
        <v>0</v>
      </c>
      <c r="AY23" s="85"/>
      <c r="AZ23" s="85" t="e">
        <f>AW23+AY23</f>
        <v>#REF!</v>
      </c>
      <c r="BA23" s="85">
        <f>$C$11*BB23%</f>
        <v>0</v>
      </c>
      <c r="BB23" s="85"/>
      <c r="BC23" s="85" t="e">
        <f>AZ23+BB23</f>
        <v>#REF!</v>
      </c>
      <c r="BD23" s="85">
        <f>$C$11*BE23%</f>
        <v>0</v>
      </c>
      <c r="BE23" s="85"/>
      <c r="BF23" s="85" t="e">
        <f>BC23+BE23</f>
        <v>#REF!</v>
      </c>
      <c r="BG23" s="85">
        <f>$C$11*BH23%</f>
        <v>0</v>
      </c>
      <c r="BH23" s="85"/>
      <c r="BI23" s="85" t="e">
        <f>BF23+BH23</f>
        <v>#REF!</v>
      </c>
      <c r="BJ23" s="85">
        <f>$C$11*BK23%</f>
        <v>0</v>
      </c>
      <c r="BK23" s="85"/>
      <c r="BL23" s="85" t="e">
        <f>BI23+BK23</f>
        <v>#REF!</v>
      </c>
      <c r="BM23" s="85">
        <f>$C$11*BN23%</f>
        <v>0</v>
      </c>
      <c r="BN23" s="85"/>
      <c r="BO23" s="85" t="e">
        <f>BL23+BN23</f>
        <v>#REF!</v>
      </c>
      <c r="BP23" s="85">
        <f>$C$11*BQ23%</f>
        <v>0</v>
      </c>
      <c r="BQ23" s="85"/>
      <c r="BR23" s="85" t="e">
        <f>BO23+BQ23</f>
        <v>#REF!</v>
      </c>
      <c r="BS23" s="85">
        <f>$C$11*BT23%</f>
        <v>0</v>
      </c>
      <c r="BT23" s="85"/>
      <c r="BU23" s="85" t="e">
        <f>BR23+BT23</f>
        <v>#REF!</v>
      </c>
      <c r="BV23" s="85">
        <f>$C$11*BW23%</f>
        <v>0</v>
      </c>
      <c r="BW23" s="85"/>
      <c r="BX23" s="85" t="e">
        <f>BU23+BW23</f>
        <v>#REF!</v>
      </c>
      <c r="BY23" s="85">
        <f>$C$11*BZ23%</f>
        <v>0</v>
      </c>
      <c r="BZ23" s="85"/>
      <c r="CA23" s="85" t="e">
        <f>BX23+BZ23</f>
        <v>#REF!</v>
      </c>
      <c r="CB23" s="85">
        <f>$C$11*CC23%</f>
        <v>0</v>
      </c>
      <c r="CC23" s="85"/>
      <c r="CD23" s="85" t="e">
        <f>CA23+CC23</f>
        <v>#REF!</v>
      </c>
      <c r="CE23" s="85">
        <f>$C$11*CF23%</f>
        <v>0</v>
      </c>
      <c r="CF23" s="85"/>
      <c r="CG23" s="85" t="e">
        <f>CD23+CF23</f>
        <v>#REF!</v>
      </c>
      <c r="CH23" s="85" t="e">
        <f>#REF!*CI23%</f>
        <v>#REF!</v>
      </c>
      <c r="CI23" s="85"/>
      <c r="CJ23" s="85" t="e">
        <f>CG23+CI23</f>
        <v>#REF!</v>
      </c>
      <c r="CK23" s="85" t="e">
        <f>#REF!*CL23%</f>
        <v>#REF!</v>
      </c>
      <c r="CL23" s="85"/>
      <c r="CM23" s="85" t="e">
        <f>CJ23+CL23</f>
        <v>#REF!</v>
      </c>
      <c r="CN23" s="89"/>
      <c r="CO23" s="90"/>
      <c r="CP23" s="80"/>
    </row>
    <row r="24" spans="1:94" s="1" customFormat="1" ht="10.199999999999999" x14ac:dyDescent="0.2">
      <c r="A24" s="94"/>
      <c r="B24" s="91"/>
      <c r="C24" s="83"/>
      <c r="D24" s="92"/>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85"/>
      <c r="CD24" s="85"/>
      <c r="CE24" s="85"/>
      <c r="CF24" s="85"/>
      <c r="CG24" s="85"/>
      <c r="CH24" s="85"/>
      <c r="CI24" s="85"/>
      <c r="CJ24" s="85"/>
      <c r="CK24" s="85"/>
      <c r="CL24" s="85"/>
      <c r="CM24" s="85"/>
      <c r="CN24" s="89"/>
      <c r="CP24" s="80"/>
    </row>
    <row r="25" spans="1:94" s="1" customFormat="1" ht="10.199999999999999" x14ac:dyDescent="0.2">
      <c r="A25" s="93" t="s">
        <v>54</v>
      </c>
      <c r="B25" s="87" t="str">
        <f>Resumo!B143</f>
        <v>PINTURA</v>
      </c>
      <c r="C25" s="83">
        <f>Resumo!F143</f>
        <v>0</v>
      </c>
      <c r="D25" s="88">
        <f>IF($C$33&gt;0,C25/$C$33,0)</f>
        <v>0</v>
      </c>
      <c r="E25" s="85">
        <f>C25*F25%</f>
        <v>0</v>
      </c>
      <c r="F25" s="85">
        <v>0</v>
      </c>
      <c r="G25" s="85">
        <f>F25</f>
        <v>0</v>
      </c>
      <c r="H25" s="85">
        <f>$C25*I25%</f>
        <v>0</v>
      </c>
      <c r="I25" s="85">
        <v>0</v>
      </c>
      <c r="J25" s="85">
        <f>G25+I25</f>
        <v>0</v>
      </c>
      <c r="K25" s="85">
        <f>$C25*L25%</f>
        <v>0</v>
      </c>
      <c r="L25" s="85">
        <v>0</v>
      </c>
      <c r="M25" s="85">
        <f>J25+L25</f>
        <v>0</v>
      </c>
      <c r="N25" s="85">
        <f>$C25*O25%</f>
        <v>0</v>
      </c>
      <c r="O25" s="85">
        <v>0</v>
      </c>
      <c r="P25" s="85">
        <f>M25+O25</f>
        <v>0</v>
      </c>
      <c r="Q25" s="85">
        <f>$C25*R25%</f>
        <v>0</v>
      </c>
      <c r="R25" s="85">
        <v>0</v>
      </c>
      <c r="S25" s="85">
        <f>P25+R25</f>
        <v>0</v>
      </c>
      <c r="T25" s="85">
        <f>$C25*U25%</f>
        <v>0</v>
      </c>
      <c r="U25" s="85">
        <v>0</v>
      </c>
      <c r="V25" s="85">
        <f>S25+U25</f>
        <v>0</v>
      </c>
      <c r="W25" s="85">
        <f>$C25*X25%</f>
        <v>0</v>
      </c>
      <c r="X25" s="85">
        <v>0</v>
      </c>
      <c r="Y25" s="85">
        <f>V25+X25</f>
        <v>0</v>
      </c>
      <c r="Z25" s="85">
        <f>$C$13*AA25%</f>
        <v>0</v>
      </c>
      <c r="AA25" s="85"/>
      <c r="AB25" s="85" t="e">
        <f>#REF!+AA25</f>
        <v>#REF!</v>
      </c>
      <c r="AC25" s="85">
        <f>$C$13*AD25%</f>
        <v>0</v>
      </c>
      <c r="AD25" s="85"/>
      <c r="AE25" s="85" t="e">
        <f>AB25+AD25</f>
        <v>#REF!</v>
      </c>
      <c r="AF25" s="85">
        <f>$C$13*AG25%</f>
        <v>0</v>
      </c>
      <c r="AG25" s="85"/>
      <c r="AH25" s="85" t="e">
        <f>AE25+AG25</f>
        <v>#REF!</v>
      </c>
      <c r="AI25" s="85">
        <f>$C$13*AJ25%</f>
        <v>0</v>
      </c>
      <c r="AJ25" s="85"/>
      <c r="AK25" s="85" t="e">
        <f>AH25+AJ25</f>
        <v>#REF!</v>
      </c>
      <c r="AL25" s="85">
        <f>$C$13*AM25%</f>
        <v>0</v>
      </c>
      <c r="AM25" s="85"/>
      <c r="AN25" s="85" t="e">
        <f>AK25+AM25</f>
        <v>#REF!</v>
      </c>
      <c r="AO25" s="85">
        <f>$C$13*AP25%</f>
        <v>0</v>
      </c>
      <c r="AP25" s="85"/>
      <c r="AQ25" s="85" t="e">
        <f>AN25+AP25</f>
        <v>#REF!</v>
      </c>
      <c r="AR25" s="85">
        <f>$C$13*AS25%</f>
        <v>0</v>
      </c>
      <c r="AS25" s="85"/>
      <c r="AT25" s="85" t="e">
        <f>AQ25+AS25</f>
        <v>#REF!</v>
      </c>
      <c r="AU25" s="85">
        <f>$C$13*AV25%</f>
        <v>0</v>
      </c>
      <c r="AV25" s="85"/>
      <c r="AW25" s="85" t="e">
        <f>AT25+AV25</f>
        <v>#REF!</v>
      </c>
      <c r="AX25" s="85">
        <f>$C$13*AY25%</f>
        <v>0</v>
      </c>
      <c r="AY25" s="85"/>
      <c r="AZ25" s="85" t="e">
        <f>AW25+AY25</f>
        <v>#REF!</v>
      </c>
      <c r="BA25" s="85">
        <f>$C$13*BB25%</f>
        <v>0</v>
      </c>
      <c r="BB25" s="85"/>
      <c r="BC25" s="85" t="e">
        <f>AZ25+BB25</f>
        <v>#REF!</v>
      </c>
      <c r="BD25" s="85">
        <f>$C$13*BE25%</f>
        <v>0</v>
      </c>
      <c r="BE25" s="85"/>
      <c r="BF25" s="85" t="e">
        <f>BC25+BE25</f>
        <v>#REF!</v>
      </c>
      <c r="BG25" s="85">
        <f>$C$13*BH25%</f>
        <v>0</v>
      </c>
      <c r="BH25" s="85"/>
      <c r="BI25" s="85" t="e">
        <f>BF25+BH25</f>
        <v>#REF!</v>
      </c>
      <c r="BJ25" s="85">
        <f>$C$13*BK25%</f>
        <v>0</v>
      </c>
      <c r="BK25" s="85"/>
      <c r="BL25" s="85" t="e">
        <f>BI25+BK25</f>
        <v>#REF!</v>
      </c>
      <c r="BM25" s="85">
        <f>$C$13*BN25%</f>
        <v>0</v>
      </c>
      <c r="BN25" s="85"/>
      <c r="BO25" s="85" t="e">
        <f>BL25+BN25</f>
        <v>#REF!</v>
      </c>
      <c r="BP25" s="85">
        <f>$C$13*BQ25%</f>
        <v>0</v>
      </c>
      <c r="BQ25" s="85"/>
      <c r="BR25" s="85" t="e">
        <f>BO25+BQ25</f>
        <v>#REF!</v>
      </c>
      <c r="BS25" s="85">
        <f>$C$13*BT25%</f>
        <v>0</v>
      </c>
      <c r="BT25" s="85"/>
      <c r="BU25" s="85" t="e">
        <f>BR25+BT25</f>
        <v>#REF!</v>
      </c>
      <c r="BV25" s="85">
        <f>$C$13*BW25%</f>
        <v>0</v>
      </c>
      <c r="BW25" s="85"/>
      <c r="BX25" s="85" t="e">
        <f>BU25+BW25</f>
        <v>#REF!</v>
      </c>
      <c r="BY25" s="85">
        <f>$C$13*BZ25%</f>
        <v>0</v>
      </c>
      <c r="BZ25" s="85"/>
      <c r="CA25" s="85" t="e">
        <f>BX25+BZ25</f>
        <v>#REF!</v>
      </c>
      <c r="CB25" s="85">
        <f>$C$13*CC25%</f>
        <v>0</v>
      </c>
      <c r="CC25" s="85"/>
      <c r="CD25" s="85" t="e">
        <f>CA25+CC25</f>
        <v>#REF!</v>
      </c>
      <c r="CE25" s="85">
        <f>$C$13*CF25%</f>
        <v>0</v>
      </c>
      <c r="CF25" s="85"/>
      <c r="CG25" s="85" t="e">
        <f>CD25+CF25</f>
        <v>#REF!</v>
      </c>
      <c r="CH25" s="85">
        <f>$C$13*CI25%</f>
        <v>0</v>
      </c>
      <c r="CI25" s="85"/>
      <c r="CJ25" s="85" t="e">
        <f>CG25+CI25</f>
        <v>#REF!</v>
      </c>
      <c r="CK25" s="85">
        <f>$C$13*CL25%</f>
        <v>0</v>
      </c>
      <c r="CL25" s="85"/>
      <c r="CM25" s="85" t="e">
        <f>CJ25+CL25</f>
        <v>#REF!</v>
      </c>
      <c r="CN25" s="89"/>
      <c r="CO25" s="90"/>
      <c r="CP25" s="80"/>
    </row>
    <row r="26" spans="1:94" s="1" customFormat="1" ht="10.199999999999999" x14ac:dyDescent="0.2">
      <c r="A26" s="81"/>
      <c r="B26" s="91"/>
      <c r="C26" s="83"/>
      <c r="D26" s="92"/>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85"/>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c r="CC26" s="85"/>
      <c r="CD26" s="85"/>
      <c r="CE26" s="85"/>
      <c r="CF26" s="85"/>
      <c r="CG26" s="85"/>
      <c r="CH26" s="85"/>
      <c r="CI26" s="85"/>
      <c r="CJ26" s="85"/>
      <c r="CK26" s="85"/>
      <c r="CL26" s="85"/>
      <c r="CM26" s="85"/>
      <c r="CN26" s="89"/>
      <c r="CP26" s="80"/>
    </row>
    <row r="27" spans="1:94" s="1" customFormat="1" ht="10.199999999999999" x14ac:dyDescent="0.2">
      <c r="A27" s="93" t="s">
        <v>56</v>
      </c>
      <c r="B27" s="87" t="str">
        <f>Resumo!B149</f>
        <v>SERVIÇOS COMPLEMENTARES</v>
      </c>
      <c r="C27" s="83">
        <f>Resumo!F149</f>
        <v>0</v>
      </c>
      <c r="D27" s="88">
        <f>IF($C$33&gt;0,C27/$C$33,0)</f>
        <v>0</v>
      </c>
      <c r="E27" s="85">
        <f>C27*F27%</f>
        <v>0</v>
      </c>
      <c r="F27" s="85">
        <v>0</v>
      </c>
      <c r="G27" s="85">
        <f>F27</f>
        <v>0</v>
      </c>
      <c r="H27" s="85">
        <f>$C27*I27%</f>
        <v>0</v>
      </c>
      <c r="I27" s="85">
        <v>0</v>
      </c>
      <c r="J27" s="85">
        <f>G27+I27</f>
        <v>0</v>
      </c>
      <c r="K27" s="85">
        <f>$C27*L27%</f>
        <v>0</v>
      </c>
      <c r="L27" s="85">
        <v>0</v>
      </c>
      <c r="M27" s="85">
        <f>J27+L27</f>
        <v>0</v>
      </c>
      <c r="N27" s="85">
        <f>$C27*O27%</f>
        <v>0</v>
      </c>
      <c r="O27" s="85">
        <v>0</v>
      </c>
      <c r="P27" s="85">
        <f>M27+O27</f>
        <v>0</v>
      </c>
      <c r="Q27" s="85">
        <f>$C27*R27%</f>
        <v>0</v>
      </c>
      <c r="R27" s="85">
        <v>0</v>
      </c>
      <c r="S27" s="85">
        <f>P27+R27</f>
        <v>0</v>
      </c>
      <c r="T27" s="85">
        <f>$C27*U27%</f>
        <v>0</v>
      </c>
      <c r="U27" s="85">
        <v>0</v>
      </c>
      <c r="V27" s="85">
        <f>S27+U27</f>
        <v>0</v>
      </c>
      <c r="W27" s="85">
        <f>$C27*X27%</f>
        <v>0</v>
      </c>
      <c r="X27" s="85">
        <v>0</v>
      </c>
      <c r="Y27" s="85">
        <f>V27+X27</f>
        <v>0</v>
      </c>
      <c r="Z27" s="85">
        <f>$C$17*AA27%</f>
        <v>0</v>
      </c>
      <c r="AA27" s="85"/>
      <c r="AB27" s="85" t="e">
        <f>#REF!+AA27</f>
        <v>#REF!</v>
      </c>
      <c r="AC27" s="85">
        <f>$C$17*AD27%</f>
        <v>0</v>
      </c>
      <c r="AD27" s="85"/>
      <c r="AE27" s="85" t="e">
        <f>AB27+AD27</f>
        <v>#REF!</v>
      </c>
      <c r="AF27" s="85">
        <f>$C$17*AG27%</f>
        <v>0</v>
      </c>
      <c r="AG27" s="85"/>
      <c r="AH27" s="85" t="e">
        <f>AE27+AG27</f>
        <v>#REF!</v>
      </c>
      <c r="AI27" s="85">
        <f>$C$17*AJ27%</f>
        <v>0</v>
      </c>
      <c r="AJ27" s="85"/>
      <c r="AK27" s="85" t="e">
        <f>AH27+AJ27</f>
        <v>#REF!</v>
      </c>
      <c r="AL27" s="85">
        <f>$C$17*AM27%</f>
        <v>0</v>
      </c>
      <c r="AM27" s="85"/>
      <c r="AN27" s="85" t="e">
        <f>AK27+AM27</f>
        <v>#REF!</v>
      </c>
      <c r="AO27" s="85">
        <f>$C$17*AP27%</f>
        <v>0</v>
      </c>
      <c r="AP27" s="85"/>
      <c r="AQ27" s="85" t="e">
        <f>AN27+AP27</f>
        <v>#REF!</v>
      </c>
      <c r="AR27" s="85">
        <f>$C$17*AS27%</f>
        <v>0</v>
      </c>
      <c r="AS27" s="85"/>
      <c r="AT27" s="85" t="e">
        <f>AQ27+AS27</f>
        <v>#REF!</v>
      </c>
      <c r="AU27" s="85">
        <f>$C$17*AV27%</f>
        <v>0</v>
      </c>
      <c r="AV27" s="85"/>
      <c r="AW27" s="85" t="e">
        <f>AT27+AV27</f>
        <v>#REF!</v>
      </c>
      <c r="AX27" s="85">
        <f>$C$17*AY27%</f>
        <v>0</v>
      </c>
      <c r="AY27" s="85"/>
      <c r="AZ27" s="85" t="e">
        <f>AW27+AY27</f>
        <v>#REF!</v>
      </c>
      <c r="BA27" s="85">
        <f>$C$17*BB27%</f>
        <v>0</v>
      </c>
      <c r="BB27" s="85"/>
      <c r="BC27" s="85" t="e">
        <f>AZ27+BB27</f>
        <v>#REF!</v>
      </c>
      <c r="BD27" s="85">
        <f>$C$17*BE27%</f>
        <v>0</v>
      </c>
      <c r="BE27" s="85"/>
      <c r="BF27" s="85" t="e">
        <f>BC27+BE27</f>
        <v>#REF!</v>
      </c>
      <c r="BG27" s="85">
        <f>$C$17*BH27%</f>
        <v>0</v>
      </c>
      <c r="BH27" s="85"/>
      <c r="BI27" s="85" t="e">
        <f>BF27+BH27</f>
        <v>#REF!</v>
      </c>
      <c r="BJ27" s="85">
        <f>$C$17*BK27%</f>
        <v>0</v>
      </c>
      <c r="BK27" s="85"/>
      <c r="BL27" s="85" t="e">
        <f>BI27+BK27</f>
        <v>#REF!</v>
      </c>
      <c r="BM27" s="85">
        <f>$C$17*BN27%</f>
        <v>0</v>
      </c>
      <c r="BN27" s="85"/>
      <c r="BO27" s="85" t="e">
        <f>BL27+BN27</f>
        <v>#REF!</v>
      </c>
      <c r="BP27" s="85">
        <f>$C$17*BQ27%</f>
        <v>0</v>
      </c>
      <c r="BQ27" s="85"/>
      <c r="BR27" s="85" t="e">
        <f>BO27+BQ27</f>
        <v>#REF!</v>
      </c>
      <c r="BS27" s="85">
        <f>$C$17*BT27%</f>
        <v>0</v>
      </c>
      <c r="BT27" s="85"/>
      <c r="BU27" s="85" t="e">
        <f>BR27+BT27</f>
        <v>#REF!</v>
      </c>
      <c r="BV27" s="85">
        <f>$C$17*BW27%</f>
        <v>0</v>
      </c>
      <c r="BW27" s="85"/>
      <c r="BX27" s="85" t="e">
        <f>BU27+BW27</f>
        <v>#REF!</v>
      </c>
      <c r="BY27" s="85">
        <f>$C$17*BZ27%</f>
        <v>0</v>
      </c>
      <c r="BZ27" s="85"/>
      <c r="CA27" s="85" t="e">
        <f>BX27+BZ27</f>
        <v>#REF!</v>
      </c>
      <c r="CB27" s="85">
        <f>$C$17*CC27%</f>
        <v>0</v>
      </c>
      <c r="CC27" s="85"/>
      <c r="CD27" s="85" t="e">
        <f>CA27+CC27</f>
        <v>#REF!</v>
      </c>
      <c r="CE27" s="85">
        <f>$C$17*CF27%</f>
        <v>0</v>
      </c>
      <c r="CF27" s="85"/>
      <c r="CG27" s="85" t="e">
        <f>CD27+CF27</f>
        <v>#REF!</v>
      </c>
      <c r="CH27" s="86"/>
      <c r="CI27" s="86"/>
      <c r="CJ27" s="86"/>
      <c r="CK27" s="85">
        <f>$C$17*CL27%</f>
        <v>0</v>
      </c>
      <c r="CL27" s="85"/>
      <c r="CM27" s="85" t="e">
        <f>CG27+CL27</f>
        <v>#REF!</v>
      </c>
      <c r="CN27" s="89"/>
      <c r="CO27" s="90"/>
      <c r="CP27" s="80"/>
    </row>
    <row r="28" spans="1:94" s="1" customFormat="1" ht="10.199999999999999" x14ac:dyDescent="0.2">
      <c r="A28" s="94"/>
      <c r="B28" s="87"/>
      <c r="C28" s="83"/>
      <c r="D28" s="92"/>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c r="AL28" s="85"/>
      <c r="AM28" s="85"/>
      <c r="AN28" s="85"/>
      <c r="AO28" s="85"/>
      <c r="AP28" s="85"/>
      <c r="AQ28" s="85"/>
      <c r="AR28" s="85"/>
      <c r="AS28" s="85"/>
      <c r="AT28" s="85"/>
      <c r="AU28" s="85"/>
      <c r="AV28" s="85"/>
      <c r="AW28" s="85"/>
      <c r="AX28" s="85"/>
      <c r="AY28" s="85"/>
      <c r="AZ28" s="85"/>
      <c r="BA28" s="85"/>
      <c r="BB28" s="85"/>
      <c r="BC28" s="85"/>
      <c r="BD28" s="85"/>
      <c r="BE28" s="85"/>
      <c r="BF28" s="85"/>
      <c r="BG28" s="85"/>
      <c r="BH28" s="85"/>
      <c r="BI28" s="85"/>
      <c r="BJ28" s="85"/>
      <c r="BK28" s="85"/>
      <c r="BL28" s="85"/>
      <c r="BM28" s="85"/>
      <c r="BN28" s="85"/>
      <c r="BO28" s="85"/>
      <c r="BP28" s="85"/>
      <c r="BQ28" s="85"/>
      <c r="BR28" s="85"/>
      <c r="BS28" s="85"/>
      <c r="BT28" s="85"/>
      <c r="BU28" s="85"/>
      <c r="BV28" s="85"/>
      <c r="BW28" s="85"/>
      <c r="BX28" s="85"/>
      <c r="BY28" s="85"/>
      <c r="BZ28" s="85"/>
      <c r="CA28" s="85"/>
      <c r="CB28" s="85"/>
      <c r="CC28" s="85"/>
      <c r="CD28" s="85"/>
      <c r="CE28" s="85"/>
      <c r="CF28" s="85"/>
      <c r="CG28" s="85"/>
      <c r="CH28" s="85"/>
      <c r="CI28" s="85"/>
      <c r="CJ28" s="85"/>
      <c r="CK28" s="85"/>
      <c r="CL28" s="85"/>
      <c r="CM28" s="85"/>
      <c r="CN28" s="89"/>
      <c r="CP28" s="80"/>
    </row>
    <row r="29" spans="1:94" s="1" customFormat="1" ht="10.199999999999999" hidden="1" x14ac:dyDescent="0.2">
      <c r="A29" s="81">
        <v>17</v>
      </c>
      <c r="B29" s="87"/>
      <c r="C29" s="83"/>
      <c r="D29" s="88">
        <f>IF($C$33&gt;0,C29/$C$33,0)</f>
        <v>0</v>
      </c>
      <c r="E29" s="85">
        <f>$C$29*F29%</f>
        <v>0</v>
      </c>
      <c r="F29" s="95"/>
      <c r="G29" s="95">
        <f>F29</f>
        <v>0</v>
      </c>
      <c r="H29" s="85">
        <f>$C$29*I29%</f>
        <v>0</v>
      </c>
      <c r="I29" s="95"/>
      <c r="J29" s="85">
        <f>G29+I29</f>
        <v>0</v>
      </c>
      <c r="K29" s="85">
        <f>$C$29*L29%</f>
        <v>0</v>
      </c>
      <c r="L29" s="95"/>
      <c r="M29" s="85">
        <f>J29+L29</f>
        <v>0</v>
      </c>
      <c r="N29" s="85">
        <f>$C$29*O29%</f>
        <v>0</v>
      </c>
      <c r="O29" s="95"/>
      <c r="P29" s="85">
        <f>M29+O29</f>
        <v>0</v>
      </c>
      <c r="Q29" s="85">
        <f>$C$29*R29%</f>
        <v>0</v>
      </c>
      <c r="R29" s="95"/>
      <c r="S29" s="85">
        <f>P29+R29</f>
        <v>0</v>
      </c>
      <c r="T29" s="85">
        <f>$C$29*U29%</f>
        <v>0</v>
      </c>
      <c r="U29" s="95"/>
      <c r="V29" s="85">
        <f>S29+U29</f>
        <v>0</v>
      </c>
      <c r="W29" s="85">
        <f>$C$29*X29%</f>
        <v>0</v>
      </c>
      <c r="X29" s="95"/>
      <c r="Y29" s="85">
        <f>V29+X29</f>
        <v>0</v>
      </c>
      <c r="Z29" s="85">
        <f>$C$29*AA29%</f>
        <v>0</v>
      </c>
      <c r="AA29" s="95"/>
      <c r="AB29" s="85" t="e">
        <f>#REF!+AA29</f>
        <v>#REF!</v>
      </c>
      <c r="AC29" s="85">
        <f>$C$29*AD29%</f>
        <v>0</v>
      </c>
      <c r="AD29" s="95"/>
      <c r="AE29" s="85" t="e">
        <f>AB29+AD29</f>
        <v>#REF!</v>
      </c>
      <c r="AF29" s="85">
        <f>$C$29*AG29%</f>
        <v>0</v>
      </c>
      <c r="AG29" s="95"/>
      <c r="AH29" s="85" t="e">
        <f>AE29+AG29</f>
        <v>#REF!</v>
      </c>
      <c r="AI29" s="85">
        <f>$C$29*AJ29%</f>
        <v>0</v>
      </c>
      <c r="AJ29" s="95"/>
      <c r="AK29" s="85" t="e">
        <f>AH29+AJ29</f>
        <v>#REF!</v>
      </c>
      <c r="AL29" s="85">
        <f>$C$29*AM29%</f>
        <v>0</v>
      </c>
      <c r="AM29" s="95"/>
      <c r="AN29" s="85" t="e">
        <f>AK29+AM29</f>
        <v>#REF!</v>
      </c>
      <c r="AO29" s="85">
        <f>$C$29*AP29%</f>
        <v>0</v>
      </c>
      <c r="AP29" s="95"/>
      <c r="AQ29" s="85" t="e">
        <f>AN29+AP29</f>
        <v>#REF!</v>
      </c>
      <c r="AR29" s="85">
        <f>$C$29*AS29%</f>
        <v>0</v>
      </c>
      <c r="AS29" s="95"/>
      <c r="AT29" s="85" t="e">
        <f>AQ29+AS29</f>
        <v>#REF!</v>
      </c>
      <c r="AU29" s="85">
        <f>$C$29*AV29%</f>
        <v>0</v>
      </c>
      <c r="AV29" s="95"/>
      <c r="AW29" s="85" t="e">
        <f>AT29+AV29</f>
        <v>#REF!</v>
      </c>
      <c r="AX29" s="85">
        <f>$C$29*AY29%</f>
        <v>0</v>
      </c>
      <c r="AY29" s="95"/>
      <c r="AZ29" s="85" t="e">
        <f>AW29+AY29</f>
        <v>#REF!</v>
      </c>
      <c r="BA29" s="85">
        <f>$C$29*BB29%</f>
        <v>0</v>
      </c>
      <c r="BB29" s="95"/>
      <c r="BC29" s="85" t="e">
        <f>AZ29+BB29</f>
        <v>#REF!</v>
      </c>
      <c r="BD29" s="85">
        <f>$C$29*BE29%</f>
        <v>0</v>
      </c>
      <c r="BE29" s="95"/>
      <c r="BF29" s="85" t="e">
        <f>BC29+BE29</f>
        <v>#REF!</v>
      </c>
      <c r="BG29" s="85">
        <f>$C$29*BH29%</f>
        <v>0</v>
      </c>
      <c r="BH29" s="95"/>
      <c r="BI29" s="85" t="e">
        <f>BF29+BH29</f>
        <v>#REF!</v>
      </c>
      <c r="BJ29" s="85">
        <f>$C$29*BK29%</f>
        <v>0</v>
      </c>
      <c r="BK29" s="95"/>
      <c r="BL29" s="85" t="e">
        <f>BI29+BK29</f>
        <v>#REF!</v>
      </c>
      <c r="BM29" s="85">
        <f>$C$29*BN29%</f>
        <v>0</v>
      </c>
      <c r="BN29" s="95"/>
      <c r="BO29" s="85" t="e">
        <f>BL29+BN29</f>
        <v>#REF!</v>
      </c>
      <c r="BP29" s="85">
        <f>$C$29*BQ29%</f>
        <v>0</v>
      </c>
      <c r="BQ29" s="95"/>
      <c r="BR29" s="85" t="e">
        <f>BO29+BQ29</f>
        <v>#REF!</v>
      </c>
      <c r="BS29" s="85">
        <f>$C$29*BT29%</f>
        <v>0</v>
      </c>
      <c r="BT29" s="95"/>
      <c r="BU29" s="85" t="e">
        <f>BR29+BT29</f>
        <v>#REF!</v>
      </c>
      <c r="BV29" s="85"/>
      <c r="BW29" s="85"/>
      <c r="BX29" s="85"/>
      <c r="BY29" s="85"/>
      <c r="BZ29" s="85"/>
      <c r="CA29" s="85"/>
      <c r="CB29" s="85"/>
      <c r="CC29" s="85"/>
      <c r="CD29" s="85"/>
      <c r="CE29" s="85"/>
      <c r="CF29" s="85"/>
      <c r="CG29" s="85"/>
      <c r="CH29" s="85"/>
      <c r="CI29" s="85"/>
      <c r="CJ29" s="85"/>
      <c r="CK29" s="85"/>
      <c r="CL29" s="85"/>
      <c r="CM29" s="85"/>
      <c r="CN29" s="89" t="e">
        <v>#REF!</v>
      </c>
      <c r="CP29" s="80"/>
    </row>
    <row r="30" spans="1:94" s="1" customFormat="1" ht="10.199999999999999" hidden="1" x14ac:dyDescent="0.2">
      <c r="A30" s="81"/>
      <c r="B30" s="87"/>
      <c r="C30" s="83"/>
      <c r="D30" s="88"/>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c r="BA30" s="85"/>
      <c r="BB30" s="85"/>
      <c r="BC30" s="85"/>
      <c r="BD30" s="85"/>
      <c r="BE30" s="85"/>
      <c r="BF30" s="85"/>
      <c r="BG30" s="85"/>
      <c r="BH30" s="85"/>
      <c r="BI30" s="85"/>
      <c r="BJ30" s="85"/>
      <c r="BK30" s="85"/>
      <c r="BL30" s="85"/>
      <c r="BM30" s="85"/>
      <c r="BN30" s="85"/>
      <c r="BO30" s="85"/>
      <c r="BP30" s="85"/>
      <c r="BQ30" s="85"/>
      <c r="BR30" s="85"/>
      <c r="BS30" s="85"/>
      <c r="BT30" s="85"/>
      <c r="BU30" s="85"/>
      <c r="BV30" s="85"/>
      <c r="BW30" s="85"/>
      <c r="BX30" s="85"/>
      <c r="BY30" s="85"/>
      <c r="BZ30" s="85"/>
      <c r="CA30" s="85"/>
      <c r="CB30" s="85"/>
      <c r="CC30" s="85"/>
      <c r="CD30" s="85"/>
      <c r="CE30" s="85"/>
      <c r="CF30" s="85"/>
      <c r="CG30" s="85"/>
      <c r="CH30" s="85"/>
      <c r="CI30" s="85"/>
      <c r="CJ30" s="85"/>
      <c r="CK30" s="85"/>
      <c r="CL30" s="85"/>
      <c r="CM30" s="85"/>
      <c r="CN30" s="89"/>
      <c r="CO30" s="90"/>
      <c r="CP30" s="80"/>
    </row>
    <row r="31" spans="1:94" s="1" customFormat="1" ht="10.199999999999999" hidden="1" x14ac:dyDescent="0.2">
      <c r="A31" s="81">
        <v>18</v>
      </c>
      <c r="B31" s="87"/>
      <c r="C31" s="83"/>
      <c r="D31" s="88">
        <f>IF($C$33&gt;0,C31/$C$33,0)</f>
        <v>0</v>
      </c>
      <c r="E31" s="85">
        <f>$C$31*F31%</f>
        <v>0</v>
      </c>
      <c r="F31" s="95"/>
      <c r="G31" s="95">
        <f>F31</f>
        <v>0</v>
      </c>
      <c r="H31" s="85">
        <f>$C$31*I31%</f>
        <v>0</v>
      </c>
      <c r="I31" s="95"/>
      <c r="J31" s="85">
        <f>G31+I31</f>
        <v>0</v>
      </c>
      <c r="K31" s="85">
        <f>$C$31*L31%</f>
        <v>0</v>
      </c>
      <c r="L31" s="95"/>
      <c r="M31" s="85">
        <f>J31+L31</f>
        <v>0</v>
      </c>
      <c r="N31" s="85">
        <f>$C$31*O31%</f>
        <v>0</v>
      </c>
      <c r="O31" s="95"/>
      <c r="P31" s="85">
        <f>M31+O31</f>
        <v>0</v>
      </c>
      <c r="Q31" s="85">
        <f>$C$31*R31%</f>
        <v>0</v>
      </c>
      <c r="R31" s="95"/>
      <c r="S31" s="85">
        <f>P31+R31</f>
        <v>0</v>
      </c>
      <c r="T31" s="85">
        <f>$C$31*U31%</f>
        <v>0</v>
      </c>
      <c r="U31" s="95"/>
      <c r="V31" s="85">
        <f>S31+U31</f>
        <v>0</v>
      </c>
      <c r="W31" s="85">
        <f>$C$31*X31%</f>
        <v>0</v>
      </c>
      <c r="X31" s="95"/>
      <c r="Y31" s="85">
        <f>V31+X31</f>
        <v>0</v>
      </c>
      <c r="Z31" s="85">
        <f>$C$31*AA31%</f>
        <v>0</v>
      </c>
      <c r="AA31" s="95"/>
      <c r="AB31" s="85" t="e">
        <f>#REF!+AA31</f>
        <v>#REF!</v>
      </c>
      <c r="AC31" s="85">
        <f>$C$31*AD31%</f>
        <v>0</v>
      </c>
      <c r="AD31" s="95"/>
      <c r="AE31" s="85" t="e">
        <f>AB31+AD31</f>
        <v>#REF!</v>
      </c>
      <c r="AF31" s="85">
        <f>$C$31*AG31%</f>
        <v>0</v>
      </c>
      <c r="AG31" s="95"/>
      <c r="AH31" s="85" t="e">
        <f>AE31+AG31</f>
        <v>#REF!</v>
      </c>
      <c r="AI31" s="85">
        <f>$C$31*AJ31%</f>
        <v>0</v>
      </c>
      <c r="AJ31" s="95"/>
      <c r="AK31" s="85" t="e">
        <f>AH31+AJ31</f>
        <v>#REF!</v>
      </c>
      <c r="AL31" s="85">
        <f>$C$31*AM31%</f>
        <v>0</v>
      </c>
      <c r="AM31" s="95"/>
      <c r="AN31" s="85" t="e">
        <f>AK31+AM31</f>
        <v>#REF!</v>
      </c>
      <c r="AO31" s="85">
        <f>$C$31*AP31%</f>
        <v>0</v>
      </c>
      <c r="AP31" s="95"/>
      <c r="AQ31" s="85" t="e">
        <f>AN31+AP31</f>
        <v>#REF!</v>
      </c>
      <c r="AR31" s="85">
        <f>$C$31*AS31%</f>
        <v>0</v>
      </c>
      <c r="AS31" s="95"/>
      <c r="AT31" s="85" t="e">
        <f>AQ31+AS31</f>
        <v>#REF!</v>
      </c>
      <c r="AU31" s="85">
        <f>$C$31*AV31%</f>
        <v>0</v>
      </c>
      <c r="AV31" s="95"/>
      <c r="AW31" s="85" t="e">
        <f>AT31+AV31</f>
        <v>#REF!</v>
      </c>
      <c r="AX31" s="85">
        <f>$C$31*AY31%</f>
        <v>0</v>
      </c>
      <c r="AY31" s="95"/>
      <c r="AZ31" s="85" t="e">
        <f>AW31+AY31</f>
        <v>#REF!</v>
      </c>
      <c r="BA31" s="85">
        <f>$C$31*BB31%</f>
        <v>0</v>
      </c>
      <c r="BB31" s="95"/>
      <c r="BC31" s="85" t="e">
        <f>AZ31+BB31</f>
        <v>#REF!</v>
      </c>
      <c r="BD31" s="85">
        <f>$C$31*BE31%</f>
        <v>0</v>
      </c>
      <c r="BE31" s="95"/>
      <c r="BF31" s="85" t="e">
        <f>BC31+BE31</f>
        <v>#REF!</v>
      </c>
      <c r="BG31" s="85">
        <f>$C$31*BH31%</f>
        <v>0</v>
      </c>
      <c r="BH31" s="95"/>
      <c r="BI31" s="85" t="e">
        <f>BF31+BH31</f>
        <v>#REF!</v>
      </c>
      <c r="BJ31" s="85">
        <f>$C$31*BK31%</f>
        <v>0</v>
      </c>
      <c r="BK31" s="95"/>
      <c r="BL31" s="85" t="e">
        <f>BI31+BK31</f>
        <v>#REF!</v>
      </c>
      <c r="BM31" s="85">
        <f>$C$31*BN31%</f>
        <v>0</v>
      </c>
      <c r="BN31" s="95"/>
      <c r="BO31" s="85" t="e">
        <f>BL31+BN31</f>
        <v>#REF!</v>
      </c>
      <c r="BP31" s="85">
        <f>$C$31*BQ31%</f>
        <v>0</v>
      </c>
      <c r="BQ31" s="95"/>
      <c r="BR31" s="85" t="e">
        <f>BO31+BQ31</f>
        <v>#REF!</v>
      </c>
      <c r="BS31" s="85">
        <f>$C$31*BT31%</f>
        <v>0</v>
      </c>
      <c r="BT31" s="95"/>
      <c r="BU31" s="85" t="e">
        <f>BR31+BT31</f>
        <v>#REF!</v>
      </c>
      <c r="BV31" s="85"/>
      <c r="BW31" s="85"/>
      <c r="BX31" s="85"/>
      <c r="BY31" s="85"/>
      <c r="BZ31" s="85"/>
      <c r="CA31" s="85"/>
      <c r="CB31" s="85"/>
      <c r="CC31" s="85"/>
      <c r="CD31" s="85"/>
      <c r="CE31" s="85"/>
      <c r="CF31" s="85"/>
      <c r="CG31" s="85"/>
      <c r="CH31" s="85"/>
      <c r="CI31" s="85"/>
      <c r="CJ31" s="85"/>
      <c r="CK31" s="85"/>
      <c r="CL31" s="85"/>
      <c r="CM31" s="85"/>
      <c r="CN31" s="89" t="e">
        <v>#REF!</v>
      </c>
      <c r="CP31" s="80"/>
    </row>
    <row r="32" spans="1:94" s="1" customFormat="1" ht="10.199999999999999" hidden="1" x14ac:dyDescent="0.2">
      <c r="A32" s="96"/>
      <c r="B32" s="87"/>
      <c r="C32" s="83"/>
      <c r="D32" s="92"/>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85"/>
      <c r="AL32" s="85"/>
      <c r="AM32" s="85"/>
      <c r="AN32" s="85"/>
      <c r="AO32" s="85"/>
      <c r="AP32" s="85"/>
      <c r="AQ32" s="85"/>
      <c r="AR32" s="85"/>
      <c r="AS32" s="85"/>
      <c r="AT32" s="85"/>
      <c r="AU32" s="85"/>
      <c r="AV32" s="85"/>
      <c r="AW32" s="85"/>
      <c r="AX32" s="85"/>
      <c r="AY32" s="85"/>
      <c r="AZ32" s="85"/>
      <c r="BA32" s="85"/>
      <c r="BB32" s="85"/>
      <c r="BC32" s="85"/>
      <c r="BD32" s="85"/>
      <c r="BE32" s="85"/>
      <c r="BF32" s="85"/>
      <c r="BG32" s="85"/>
      <c r="BH32" s="85"/>
      <c r="BI32" s="85"/>
      <c r="BJ32" s="85"/>
      <c r="BK32" s="85"/>
      <c r="BL32" s="85"/>
      <c r="BM32" s="85"/>
      <c r="BN32" s="85"/>
      <c r="BO32" s="85"/>
      <c r="BP32" s="85"/>
      <c r="BQ32" s="85"/>
      <c r="BR32" s="85"/>
      <c r="BS32" s="85"/>
      <c r="BT32" s="85"/>
      <c r="BU32" s="85"/>
      <c r="BV32" s="85"/>
      <c r="BW32" s="85"/>
      <c r="BX32" s="85"/>
      <c r="BY32" s="85"/>
      <c r="BZ32" s="85"/>
      <c r="CA32" s="85"/>
      <c r="CB32" s="85"/>
      <c r="CC32" s="85"/>
      <c r="CD32" s="85"/>
      <c r="CE32" s="85"/>
      <c r="CF32" s="85"/>
      <c r="CG32" s="85"/>
      <c r="CH32" s="85"/>
      <c r="CI32" s="85"/>
      <c r="CJ32" s="85"/>
      <c r="CK32" s="85"/>
      <c r="CL32" s="85"/>
      <c r="CM32" s="85"/>
      <c r="CN32" s="89"/>
      <c r="CP32" s="80"/>
    </row>
    <row r="33" spans="1:94" s="56" customFormat="1" ht="16.8" x14ac:dyDescent="0.3">
      <c r="A33" s="147" t="s">
        <v>310</v>
      </c>
      <c r="B33" s="147"/>
      <c r="C33" s="97">
        <f>SUM(C6:C32)</f>
        <v>0</v>
      </c>
      <c r="D33" s="98">
        <f>SUM(D6:D32)</f>
        <v>0</v>
      </c>
      <c r="E33" s="113">
        <f>SUM(E6:E32)</f>
        <v>0</v>
      </c>
      <c r="F33" s="114"/>
      <c r="G33" s="113">
        <f>E33</f>
        <v>0</v>
      </c>
      <c r="H33" s="113">
        <f>SUM(H6:H32)</f>
        <v>0</v>
      </c>
      <c r="I33" s="114"/>
      <c r="J33" s="113">
        <f>G33+H33</f>
        <v>0</v>
      </c>
      <c r="K33" s="113">
        <f>SUM(K6:K32)</f>
        <v>0</v>
      </c>
      <c r="L33" s="115"/>
      <c r="M33" s="116">
        <f>J33+K33</f>
        <v>0</v>
      </c>
      <c r="N33" s="116">
        <f>SUM(N6:N32)</f>
        <v>0</v>
      </c>
      <c r="O33" s="117"/>
      <c r="P33" s="113">
        <f>M33+N33</f>
        <v>0</v>
      </c>
      <c r="Q33" s="113">
        <f>SUM(Q6:Q32)</f>
        <v>0</v>
      </c>
      <c r="R33" s="113"/>
      <c r="S33" s="113">
        <f>P33+Q33</f>
        <v>0</v>
      </c>
      <c r="T33" s="113">
        <f>SUM(T6:T32)</f>
        <v>0</v>
      </c>
      <c r="U33" s="113"/>
      <c r="V33" s="113">
        <f>S33+T33</f>
        <v>0</v>
      </c>
      <c r="W33" s="113">
        <f>SUM(W6:W32)</f>
        <v>0</v>
      </c>
      <c r="X33" s="113"/>
      <c r="Y33" s="113">
        <f>V33+W33</f>
        <v>0</v>
      </c>
      <c r="Z33" s="113">
        <f>SUM(Z6:Z32)</f>
        <v>0</v>
      </c>
      <c r="AA33" s="113"/>
      <c r="AB33" s="113" t="e">
        <f>#REF!+Z33</f>
        <v>#REF!</v>
      </c>
      <c r="AC33" s="113">
        <f>SUM(AC6:AC32)</f>
        <v>0</v>
      </c>
      <c r="AD33" s="113"/>
      <c r="AE33" s="113" t="e">
        <f>AB33+AC33</f>
        <v>#REF!</v>
      </c>
      <c r="AF33" s="113">
        <f>SUM(AF6:AF32)</f>
        <v>0</v>
      </c>
      <c r="AG33" s="113"/>
      <c r="AH33" s="113" t="e">
        <f>AE33+AF33</f>
        <v>#REF!</v>
      </c>
      <c r="AI33" s="113">
        <f>SUM(AI6:AI32)</f>
        <v>0</v>
      </c>
      <c r="AJ33" s="113"/>
      <c r="AK33" s="113" t="e">
        <f>AH33+AI33</f>
        <v>#REF!</v>
      </c>
      <c r="AL33" s="113">
        <f>SUM(AL6:AL32)</f>
        <v>0</v>
      </c>
      <c r="AM33" s="113"/>
      <c r="AN33" s="113" t="e">
        <f>AK33+AL33</f>
        <v>#REF!</v>
      </c>
      <c r="AO33" s="113">
        <f>SUM(AO6:AO32)</f>
        <v>0</v>
      </c>
      <c r="AP33" s="113"/>
      <c r="AQ33" s="113" t="e">
        <f>AN33+AO33</f>
        <v>#REF!</v>
      </c>
      <c r="AR33" s="113">
        <f>SUM(AR6:AR32)</f>
        <v>0</v>
      </c>
      <c r="AS33" s="113"/>
      <c r="AT33" s="113" t="e">
        <f>AQ33+AR33</f>
        <v>#REF!</v>
      </c>
      <c r="AU33" s="113">
        <f>SUM(AU6:AU32)</f>
        <v>0</v>
      </c>
      <c r="AV33" s="113"/>
      <c r="AW33" s="113" t="e">
        <f>AT33+AU33</f>
        <v>#REF!</v>
      </c>
      <c r="AX33" s="113">
        <f>SUM(AX6:AX32)</f>
        <v>0</v>
      </c>
      <c r="AY33" s="113"/>
      <c r="AZ33" s="113" t="e">
        <f>AW33+AX33</f>
        <v>#REF!</v>
      </c>
      <c r="BA33" s="113">
        <f>SUM(BA6:BA32)</f>
        <v>0</v>
      </c>
      <c r="BB33" s="113"/>
      <c r="BC33" s="113" t="e">
        <f>AZ33+BA33</f>
        <v>#REF!</v>
      </c>
      <c r="BD33" s="113">
        <f>SUM(BD6:BD32)</f>
        <v>0</v>
      </c>
      <c r="BE33" s="113"/>
      <c r="BF33" s="113" t="e">
        <f>BC33+BD33</f>
        <v>#REF!</v>
      </c>
      <c r="BG33" s="113">
        <f>SUM(BG6:BG32)</f>
        <v>0</v>
      </c>
      <c r="BH33" s="113"/>
      <c r="BI33" s="113" t="e">
        <f>BF33+BG33</f>
        <v>#REF!</v>
      </c>
      <c r="BJ33" s="113">
        <f>SUM(BJ6:BJ32)</f>
        <v>0</v>
      </c>
      <c r="BK33" s="113"/>
      <c r="BL33" s="113" t="e">
        <f>BI33+BJ33</f>
        <v>#REF!</v>
      </c>
      <c r="BM33" s="113">
        <f>SUM(BM6:BM32)</f>
        <v>0</v>
      </c>
      <c r="BN33" s="113"/>
      <c r="BO33" s="113" t="e">
        <f>BL33+BM33</f>
        <v>#REF!</v>
      </c>
      <c r="BP33" s="113">
        <f>SUM(BP6:BP32)</f>
        <v>0</v>
      </c>
      <c r="BQ33" s="113"/>
      <c r="BR33" s="113" t="e">
        <f>BO33+BP33</f>
        <v>#REF!</v>
      </c>
      <c r="BS33" s="113">
        <f>SUM(BS6:BS32)</f>
        <v>0</v>
      </c>
      <c r="BT33" s="113"/>
      <c r="BU33" s="113" t="e">
        <f>BR33+BS33</f>
        <v>#REF!</v>
      </c>
      <c r="BV33" s="113">
        <f>SUM(BV6:BV32)</f>
        <v>0</v>
      </c>
      <c r="BW33" s="113"/>
      <c r="BX33" s="118" t="e">
        <f>BU33+BV33</f>
        <v>#REF!</v>
      </c>
      <c r="BY33" s="119">
        <f>SUM(BY6:BY32)</f>
        <v>0</v>
      </c>
      <c r="BZ33" s="113"/>
      <c r="CA33" s="120" t="e">
        <f>BX33+BY33</f>
        <v>#REF!</v>
      </c>
      <c r="CB33" s="119">
        <f>SUM(CB6:CB32)</f>
        <v>0</v>
      </c>
      <c r="CC33" s="113"/>
      <c r="CD33" s="120" t="e">
        <f>CA33+CB33</f>
        <v>#REF!</v>
      </c>
      <c r="CE33" s="119">
        <f>SUM(CE6:CE32)</f>
        <v>0</v>
      </c>
      <c r="CF33" s="113"/>
      <c r="CG33" s="113" t="e">
        <f>CD33+CE33</f>
        <v>#REF!</v>
      </c>
      <c r="CH33" s="113" t="e">
        <f>SUM(CH6:CH32)</f>
        <v>#REF!</v>
      </c>
      <c r="CI33" s="113"/>
      <c r="CJ33" s="113" t="e">
        <f>CG33+CH33</f>
        <v>#REF!</v>
      </c>
      <c r="CK33" s="117" t="e">
        <f>SUM(CK6:CK32)</f>
        <v>#REF!</v>
      </c>
      <c r="CL33" s="113"/>
      <c r="CM33" s="113" t="e">
        <f>CJ33+CK33</f>
        <v>#REF!</v>
      </c>
      <c r="CN33" s="113"/>
      <c r="CO33" s="99"/>
      <c r="CP33" s="100"/>
    </row>
    <row r="34" spans="1:94" s="56" customFormat="1" ht="10.199999999999999" x14ac:dyDescent="0.3">
      <c r="A34" s="148" t="s">
        <v>311</v>
      </c>
      <c r="B34" s="148"/>
      <c r="C34" s="101"/>
      <c r="D34" s="102"/>
      <c r="E34" s="103">
        <f>IF($C$33&gt;0,(E33/$C$33)*100,0)</f>
        <v>0</v>
      </c>
      <c r="F34" s="104"/>
      <c r="G34" s="103">
        <f>E34</f>
        <v>0</v>
      </c>
      <c r="H34" s="103">
        <f>IF($C$33&gt;0,(H33/$C$33)*100,0)</f>
        <v>0</v>
      </c>
      <c r="I34" s="104"/>
      <c r="J34" s="103">
        <f>G34+H34</f>
        <v>0</v>
      </c>
      <c r="K34" s="103">
        <f>IF($C$33&gt;0,(K33/$C$33)*100,0)</f>
        <v>0</v>
      </c>
      <c r="L34" s="105"/>
      <c r="M34" s="106">
        <f>J34+K34</f>
        <v>0</v>
      </c>
      <c r="N34" s="103">
        <f>IF($C$33&gt;0,(N33/$C$33)*100,0)</f>
        <v>0</v>
      </c>
      <c r="O34" s="107"/>
      <c r="P34" s="103">
        <f>M34+N34</f>
        <v>0</v>
      </c>
      <c r="Q34" s="103">
        <f>IF($C$33&gt;0,(Q33/$C$33)*100,0)</f>
        <v>0</v>
      </c>
      <c r="R34" s="104"/>
      <c r="S34" s="103">
        <f>P34+Q34</f>
        <v>0</v>
      </c>
      <c r="T34" s="103">
        <f>IF($C$33&gt;0,(T33/$C$33)*100,0)</f>
        <v>0</v>
      </c>
      <c r="U34" s="104"/>
      <c r="V34" s="103">
        <f>S34+T34</f>
        <v>0</v>
      </c>
      <c r="W34" s="103">
        <f>IF($C$33&gt;0,(W33/$C$33)*100,0)</f>
        <v>0</v>
      </c>
      <c r="X34" s="104"/>
      <c r="Y34" s="103">
        <f>V34+W34</f>
        <v>0</v>
      </c>
      <c r="Z34" s="103">
        <f>IF($C$33&gt;0,(Z33/$C$33)*100,0)</f>
        <v>0</v>
      </c>
      <c r="AA34" s="104"/>
      <c r="AB34" s="103" t="e">
        <f>#REF!+Z34</f>
        <v>#REF!</v>
      </c>
      <c r="AC34" s="103">
        <f>IF($C$33&gt;0,(AC33/$C$33)*100,0)</f>
        <v>0</v>
      </c>
      <c r="AD34" s="104"/>
      <c r="AE34" s="103" t="e">
        <f>AB34+AC34</f>
        <v>#REF!</v>
      </c>
      <c r="AF34" s="103">
        <f>IF($C$33&gt;0,(AF33/$C$33)*100,0)</f>
        <v>0</v>
      </c>
      <c r="AG34" s="104"/>
      <c r="AH34" s="103" t="e">
        <f>AE34+AF34</f>
        <v>#REF!</v>
      </c>
      <c r="AI34" s="103">
        <f>IF($C$33&gt;0,(AI33/$C$33)*100,0)</f>
        <v>0</v>
      </c>
      <c r="AJ34" s="104"/>
      <c r="AK34" s="103" t="e">
        <f>AH34+AI34</f>
        <v>#REF!</v>
      </c>
      <c r="AL34" s="103">
        <f>IF($C$33&gt;0,(AL33/$C$33)*100,0)</f>
        <v>0</v>
      </c>
      <c r="AM34" s="104"/>
      <c r="AN34" s="103" t="e">
        <f>AK34+AL34</f>
        <v>#REF!</v>
      </c>
      <c r="AO34" s="103">
        <f>IF($C$33&gt;0,(AO33/$C$33)*100,0)</f>
        <v>0</v>
      </c>
      <c r="AP34" s="104"/>
      <c r="AQ34" s="103" t="e">
        <f>AN34+AO34</f>
        <v>#REF!</v>
      </c>
      <c r="AR34" s="103">
        <f>IF($C$33&gt;0,(AR33/$C$33)*100,0)</f>
        <v>0</v>
      </c>
      <c r="AS34" s="104"/>
      <c r="AT34" s="103" t="e">
        <f>AQ34+AR34</f>
        <v>#REF!</v>
      </c>
      <c r="AU34" s="103">
        <f>IF($C$33&gt;0,(AU33/$C$33)*100,0)</f>
        <v>0</v>
      </c>
      <c r="AV34" s="104"/>
      <c r="AW34" s="103" t="e">
        <f>AT34+AU34</f>
        <v>#REF!</v>
      </c>
      <c r="AX34" s="103">
        <f>IF($C$33&gt;0,(AX33/$C$33)*100,0)</f>
        <v>0</v>
      </c>
      <c r="AY34" s="104"/>
      <c r="AZ34" s="103" t="e">
        <f>AW34+AX34</f>
        <v>#REF!</v>
      </c>
      <c r="BA34" s="103">
        <f>IF($C$33&gt;0,(BA33/$C$33)*100,0)</f>
        <v>0</v>
      </c>
      <c r="BB34" s="104"/>
      <c r="BC34" s="103" t="e">
        <f>AZ34+BA34</f>
        <v>#REF!</v>
      </c>
      <c r="BD34" s="103">
        <f>IF($C$33&gt;0,(BD33/$C$33)*100,0)</f>
        <v>0</v>
      </c>
      <c r="BE34" s="104"/>
      <c r="BF34" s="103" t="e">
        <f>BC34+BD34</f>
        <v>#REF!</v>
      </c>
      <c r="BG34" s="103">
        <f>IF($C$33&gt;0,(BG33/$C$33)*100,0)</f>
        <v>0</v>
      </c>
      <c r="BH34" s="104"/>
      <c r="BI34" s="103" t="e">
        <f>BF34+BG34</f>
        <v>#REF!</v>
      </c>
      <c r="BJ34" s="103">
        <f>IF($C$33&gt;0,(BJ33/$C$33)*100,0)</f>
        <v>0</v>
      </c>
      <c r="BK34" s="104"/>
      <c r="BL34" s="103" t="e">
        <f>BI34+BJ34</f>
        <v>#REF!</v>
      </c>
      <c r="BM34" s="103">
        <f>IF($C$33&gt;0,(BM33/$C$33)*100,0)</f>
        <v>0</v>
      </c>
      <c r="BN34" s="104"/>
      <c r="BO34" s="103" t="e">
        <f>BL34+BM34</f>
        <v>#REF!</v>
      </c>
      <c r="BP34" s="103">
        <f>IF($C$33&gt;0,(BP33/$C$33)*100,0)</f>
        <v>0</v>
      </c>
      <c r="BQ34" s="104"/>
      <c r="BR34" s="103" t="e">
        <f>BO34+BP34</f>
        <v>#REF!</v>
      </c>
      <c r="BS34" s="103">
        <f>IF($C$33&gt;0,(BS33/$C$33)*100,0)</f>
        <v>0</v>
      </c>
      <c r="BT34" s="104"/>
      <c r="BU34" s="103" t="e">
        <f>BR34+BS34</f>
        <v>#REF!</v>
      </c>
      <c r="BV34" s="103" t="e">
        <f>(BV33/$C$33)*100</f>
        <v>#DIV/0!</v>
      </c>
      <c r="BW34" s="104"/>
      <c r="BX34" s="103" t="e">
        <f>BU34+BV34</f>
        <v>#REF!</v>
      </c>
      <c r="BY34" s="103" t="e">
        <f>(BY33/$C$33)*100</f>
        <v>#DIV/0!</v>
      </c>
      <c r="BZ34" s="104"/>
      <c r="CA34" s="108" t="e">
        <f>BX34+BY34</f>
        <v>#REF!</v>
      </c>
      <c r="CB34" s="109" t="e">
        <f>(CB33/$C$33)*100</f>
        <v>#DIV/0!</v>
      </c>
      <c r="CC34" s="104"/>
      <c r="CD34" s="110" t="e">
        <f>CA34+CB34</f>
        <v>#REF!</v>
      </c>
      <c r="CE34" s="109" t="e">
        <f>(CE33/$C$33)*100</f>
        <v>#DIV/0!</v>
      </c>
      <c r="CF34" s="104"/>
      <c r="CG34" s="103" t="e">
        <f>CD34+CE34</f>
        <v>#REF!</v>
      </c>
      <c r="CH34" s="103" t="e">
        <f>(CH33/$C$33)*100</f>
        <v>#REF!</v>
      </c>
      <c r="CI34" s="104"/>
      <c r="CJ34" s="103" t="e">
        <f>CG34+CH34</f>
        <v>#REF!</v>
      </c>
      <c r="CK34" s="111" t="e">
        <f>(CK33/$C$33)*100</f>
        <v>#REF!</v>
      </c>
      <c r="CL34" s="104"/>
      <c r="CM34" s="103" t="e">
        <f>CJ34+CK34</f>
        <v>#REF!</v>
      </c>
      <c r="CN34" s="104"/>
      <c r="CP34" s="100"/>
    </row>
    <row r="35" spans="1:94" ht="6" customHeight="1" x14ac:dyDescent="0.3">
      <c r="D35" s="80"/>
    </row>
    <row r="36" spans="1:94" x14ac:dyDescent="0.3">
      <c r="D36" s="80"/>
    </row>
    <row r="37" spans="1:94" x14ac:dyDescent="0.3">
      <c r="D37" s="80"/>
    </row>
    <row r="38" spans="1:94" x14ac:dyDescent="0.3">
      <c r="D38" s="80"/>
    </row>
    <row r="39" spans="1:94" x14ac:dyDescent="0.3">
      <c r="D39" s="80"/>
    </row>
    <row r="40" spans="1:94" x14ac:dyDescent="0.3">
      <c r="D40" s="80"/>
    </row>
    <row r="41" spans="1:94" x14ac:dyDescent="0.3">
      <c r="D41" s="80"/>
    </row>
  </sheetData>
  <mergeCells count="43">
    <mergeCell ref="BD3:BL3"/>
    <mergeCell ref="BM3:BU3"/>
    <mergeCell ref="BV3:CD3"/>
    <mergeCell ref="CE3:CM3"/>
    <mergeCell ref="A4:A5"/>
    <mergeCell ref="B4:B5"/>
    <mergeCell ref="C4:C5"/>
    <mergeCell ref="D4:D5"/>
    <mergeCell ref="E4:G4"/>
    <mergeCell ref="H4:J4"/>
    <mergeCell ref="E3:M3"/>
    <mergeCell ref="AC3:AK3"/>
    <mergeCell ref="AO3:AT3"/>
    <mergeCell ref="AU3:BC3"/>
    <mergeCell ref="N3:AB3"/>
    <mergeCell ref="BM4:BO4"/>
    <mergeCell ref="AI4:AK4"/>
    <mergeCell ref="AL4:AN4"/>
    <mergeCell ref="BP4:BR4"/>
    <mergeCell ref="BS4:BU4"/>
    <mergeCell ref="BV4:BX4"/>
    <mergeCell ref="AR4:AT4"/>
    <mergeCell ref="AU4:AW4"/>
    <mergeCell ref="BA4:BC4"/>
    <mergeCell ref="BD4:BF4"/>
    <mergeCell ref="BG4:BI4"/>
    <mergeCell ref="BJ4:BL4"/>
    <mergeCell ref="CE4:CG4"/>
    <mergeCell ref="CH4:CJ4"/>
    <mergeCell ref="CK4:CM4"/>
    <mergeCell ref="A33:B33"/>
    <mergeCell ref="A34:B34"/>
    <mergeCell ref="BY4:CA4"/>
    <mergeCell ref="CB4:CD4"/>
    <mergeCell ref="AO4:AQ4"/>
    <mergeCell ref="K4:M4"/>
    <mergeCell ref="N4:P4"/>
    <mergeCell ref="Q4:S4"/>
    <mergeCell ref="T4:V4"/>
    <mergeCell ref="W4:Y4"/>
    <mergeCell ref="Z4:AB4"/>
    <mergeCell ref="AC4:AE4"/>
    <mergeCell ref="AF4:AH4"/>
  </mergeCells>
  <conditionalFormatting sqref="E17">
    <cfRule type="cellIs" dxfId="270" priority="446" stopIfTrue="1" operator="greaterThan">
      <formula>33649.422</formula>
    </cfRule>
  </conditionalFormatting>
  <conditionalFormatting sqref="E23">
    <cfRule type="cellIs" dxfId="269" priority="123" stopIfTrue="1" operator="greaterThan">
      <formula>33649.422</formula>
    </cfRule>
  </conditionalFormatting>
  <conditionalFormatting sqref="E25">
    <cfRule type="cellIs" dxfId="268" priority="113" stopIfTrue="1" operator="greaterThan">
      <formula>33649.422</formula>
    </cfRule>
  </conditionalFormatting>
  <conditionalFormatting sqref="E27">
    <cfRule type="cellIs" dxfId="267" priority="91" stopIfTrue="1" operator="greaterThan">
      <formula>33649.422</formula>
    </cfRule>
  </conditionalFormatting>
  <conditionalFormatting sqref="E11:G18">
    <cfRule type="cellIs" dxfId="266" priority="451" stopIfTrue="1" operator="greaterThan">
      <formula>0</formula>
    </cfRule>
    <cfRule type="cellIs" dxfId="265" priority="452" stopIfTrue="1" operator="greaterThan">
      <formula>0</formula>
    </cfRule>
  </conditionalFormatting>
  <conditionalFormatting sqref="E19:G23">
    <cfRule type="cellIs" dxfId="264" priority="120" stopIfTrue="1" operator="greaterThan">
      <formula>0</formula>
    </cfRule>
    <cfRule type="cellIs" dxfId="263" priority="121" stopIfTrue="1" operator="greaterThan">
      <formula>0</formula>
    </cfRule>
  </conditionalFormatting>
  <conditionalFormatting sqref="E25:G25">
    <cfRule type="cellIs" dxfId="262" priority="110" stopIfTrue="1" operator="greaterThan">
      <formula>0</formula>
    </cfRule>
    <cfRule type="cellIs" dxfId="261" priority="111" stopIfTrue="1" operator="greaterThan">
      <formula>0</formula>
    </cfRule>
  </conditionalFormatting>
  <conditionalFormatting sqref="E27:G32">
    <cfRule type="cellIs" dxfId="260" priority="88" stopIfTrue="1" operator="greaterThan">
      <formula>0</formula>
    </cfRule>
    <cfRule type="cellIs" dxfId="259" priority="89" stopIfTrue="1" operator="greaterThan">
      <formula>0</formula>
    </cfRule>
  </conditionalFormatting>
  <conditionalFormatting sqref="E24:X24 E26:X26">
    <cfRule type="cellIs" dxfId="258" priority="144" stopIfTrue="1" operator="greaterThan">
      <formula>0</formula>
    </cfRule>
  </conditionalFormatting>
  <conditionalFormatting sqref="H7">
    <cfRule type="cellIs" dxfId="257" priority="450" stopIfTrue="1" operator="greaterThan">
      <formula>33649.422</formula>
    </cfRule>
  </conditionalFormatting>
  <conditionalFormatting sqref="H9">
    <cfRule type="cellIs" dxfId="256" priority="283" stopIfTrue="1" operator="greaterThan">
      <formula>33649.422</formula>
    </cfRule>
  </conditionalFormatting>
  <conditionalFormatting sqref="H17">
    <cfRule type="cellIs" dxfId="255" priority="447" stopIfTrue="1" operator="greaterThan">
      <formula>33649.422</formula>
    </cfRule>
  </conditionalFormatting>
  <conditionalFormatting sqref="H19">
    <cfRule type="cellIs" dxfId="254" priority="263" stopIfTrue="1" operator="greaterThan">
      <formula>33649.422</formula>
    </cfRule>
  </conditionalFormatting>
  <conditionalFormatting sqref="H20 H22">
    <cfRule type="cellIs" dxfId="253" priority="192" stopIfTrue="1" operator="greaterThan">
      <formula>0</formula>
    </cfRule>
    <cfRule type="cellIs" dxfId="252" priority="193" stopIfTrue="1" operator="greaterThan">
      <formula>0</formula>
    </cfRule>
  </conditionalFormatting>
  <conditionalFormatting sqref="H21">
    <cfRule type="cellIs" dxfId="251" priority="130" stopIfTrue="1" operator="greaterThan">
      <formula>33649.422</formula>
    </cfRule>
  </conditionalFormatting>
  <conditionalFormatting sqref="H23">
    <cfRule type="cellIs" dxfId="250" priority="122" stopIfTrue="1" operator="greaterThan">
      <formula>33649.422</formula>
    </cfRule>
  </conditionalFormatting>
  <conditionalFormatting sqref="H25">
    <cfRule type="cellIs" dxfId="249" priority="112" stopIfTrue="1" operator="greaterThan">
      <formula>33649.422</formula>
    </cfRule>
  </conditionalFormatting>
  <conditionalFormatting sqref="H27">
    <cfRule type="cellIs" dxfId="248" priority="90" stopIfTrue="1" operator="greaterThan">
      <formula>33649.422</formula>
    </cfRule>
  </conditionalFormatting>
  <conditionalFormatting sqref="H29:J32">
    <cfRule type="cellIs" dxfId="247" priority="321" stopIfTrue="1" operator="greaterThan">
      <formula>0</formula>
    </cfRule>
    <cfRule type="cellIs" dxfId="246" priority="322" stopIfTrue="1" operator="greaterThan">
      <formula>0</formula>
    </cfRule>
  </conditionalFormatting>
  <conditionalFormatting sqref="H6:BU6 E6:G10 AB7:AB31 AE7:AE31 AH7:AH31 AK7:AK31 AN7:AN31 AQ7:AQ31 AT7:AT31 AW7:AW31 AZ7:AZ31 BC7:BC31 BF7:BF31 BI7:BI31 BL7:BL31 BO7:BO31 BR7:BR31 BU7:BU31 Z23:AA31 AC23:AD31 AF23:AG31 AI23:AJ31 AL23:AM31 AO23:AP31 AR23:AS31 AU23:AV31 AX23:AY31 BA23:BB31 BD23:BE31 BG23:BH31 BJ23:BK31 BM23:BN31 BP23:BQ31 BS23:BT31 BV28:CM32 K32:BU32 I7:J10 E24:K24">
    <cfRule type="cellIs" dxfId="245" priority="285" stopIfTrue="1" operator="greaterThan">
      <formula>0</formula>
    </cfRule>
  </conditionalFormatting>
  <conditionalFormatting sqref="H6:BU6 E6:G10 AB7:AB31 AE7:AE31 AH7:AH31 AK7:AK31 AN7:AN31 AQ7:AQ31 AT7:AT31 AW7:AW31 AZ7:AZ31 BC7:BC31 BF7:BF31 BI7:BI31 BL7:BL31 BO7:BO31 BR7:BR31 BU7:BU31 Z23:AA31 AC23:AD31 AF23:AG31 AI23:AJ31 AL23:AM31 AO23:AP31 AR23:AS31 AU23:AV31 AX23:AY31 BA23:BB31 BD23:BE31 BG23:BH31 BJ23:BK31 BM23:BN31 BP23:BQ31 BS23:BT31 BV28:CM32 K32:BU32">
    <cfRule type="cellIs" dxfId="244" priority="284" stopIfTrue="1" operator="greaterThan">
      <formula>0</formula>
    </cfRule>
  </conditionalFormatting>
  <conditionalFormatting sqref="I7:I23">
    <cfRule type="cellIs" dxfId="243" priority="55" stopIfTrue="1" operator="greaterThan">
      <formula>0</formula>
    </cfRule>
  </conditionalFormatting>
  <conditionalFormatting sqref="I19:I23">
    <cfRule type="cellIs" dxfId="242" priority="56" stopIfTrue="1" operator="greaterThan">
      <formula>0</formula>
    </cfRule>
  </conditionalFormatting>
  <conditionalFormatting sqref="I25:J25">
    <cfRule type="cellIs" dxfId="241" priority="53" stopIfTrue="1" operator="greaterThan">
      <formula>0</formula>
    </cfRule>
    <cfRule type="cellIs" dxfId="240" priority="54" stopIfTrue="1" operator="greaterThan">
      <formula>0</formula>
    </cfRule>
  </conditionalFormatting>
  <conditionalFormatting sqref="I27:J27">
    <cfRule type="cellIs" dxfId="239" priority="51" stopIfTrue="1" operator="greaterThan">
      <formula>0</formula>
    </cfRule>
    <cfRule type="cellIs" dxfId="238" priority="52" stopIfTrue="1" operator="greaterThan">
      <formula>0</formula>
    </cfRule>
  </conditionalFormatting>
  <conditionalFormatting sqref="I11:K18">
    <cfRule type="cellIs" dxfId="237" priority="59" stopIfTrue="1" operator="greaterThan">
      <formula>0</formula>
    </cfRule>
  </conditionalFormatting>
  <conditionalFormatting sqref="J7:J10">
    <cfRule type="cellIs" dxfId="236" priority="174" stopIfTrue="1" operator="greaterThan">
      <formula>0</formula>
    </cfRule>
  </conditionalFormatting>
  <conditionalFormatting sqref="J19:J23">
    <cfRule type="cellIs" dxfId="235" priority="172" stopIfTrue="1" operator="greaterThan">
      <formula>0</formula>
    </cfRule>
  </conditionalFormatting>
  <conditionalFormatting sqref="J11:L18">
    <cfRule type="cellIs" dxfId="234" priority="49" stopIfTrue="1" operator="greaterThan">
      <formula>0</formula>
    </cfRule>
  </conditionalFormatting>
  <conditionalFormatting sqref="K7">
    <cfRule type="cellIs" dxfId="233" priority="445" stopIfTrue="1" operator="greaterThan">
      <formula>33649.422</formula>
    </cfRule>
  </conditionalFormatting>
  <conditionalFormatting sqref="K8:K10">
    <cfRule type="cellIs" dxfId="232" priority="280" stopIfTrue="1" operator="greaterThan">
      <formula>0</formula>
    </cfRule>
    <cfRule type="cellIs" dxfId="231" priority="279" stopIfTrue="1" operator="greaterThan">
      <formula>0</formula>
    </cfRule>
  </conditionalFormatting>
  <conditionalFormatting sqref="K17">
    <cfRule type="cellIs" dxfId="230" priority="442" stopIfTrue="1" operator="greaterThan">
      <formula>33649.422</formula>
    </cfRule>
  </conditionalFormatting>
  <conditionalFormatting sqref="K19">
    <cfRule type="cellIs" dxfId="229" priority="137" stopIfTrue="1" operator="greaterThan">
      <formula>33649.422</formula>
    </cfRule>
  </conditionalFormatting>
  <conditionalFormatting sqref="K20 K22">
    <cfRule type="cellIs" dxfId="228" priority="191" stopIfTrue="1" operator="greaterThan">
      <formula>0</formula>
    </cfRule>
    <cfRule type="cellIs" dxfId="227" priority="190" stopIfTrue="1" operator="greaterThan">
      <formula>0</formula>
    </cfRule>
  </conditionalFormatting>
  <conditionalFormatting sqref="K21">
    <cfRule type="cellIs" dxfId="226" priority="129" stopIfTrue="1" operator="greaterThan">
      <formula>33649.422</formula>
    </cfRule>
  </conditionalFormatting>
  <conditionalFormatting sqref="K23">
    <cfRule type="cellIs" dxfId="225" priority="119" stopIfTrue="1" operator="greaterThan">
      <formula>33649.422</formula>
    </cfRule>
  </conditionalFormatting>
  <conditionalFormatting sqref="K25">
    <cfRule type="cellIs" dxfId="224" priority="97" stopIfTrue="1" operator="greaterThan">
      <formula>33649.422</formula>
    </cfRule>
  </conditionalFormatting>
  <conditionalFormatting sqref="K27">
    <cfRule type="cellIs" dxfId="223" priority="75" stopIfTrue="1" operator="greaterThan">
      <formula>33649.422</formula>
    </cfRule>
  </conditionalFormatting>
  <conditionalFormatting sqref="K29:M31">
    <cfRule type="cellIs" dxfId="222" priority="319" stopIfTrue="1" operator="greaterThan">
      <formula>0</formula>
    </cfRule>
  </conditionalFormatting>
  <conditionalFormatting sqref="K29:O31">
    <cfRule type="cellIs" dxfId="221" priority="320" stopIfTrue="1" operator="greaterThan">
      <formula>0</formula>
    </cfRule>
  </conditionalFormatting>
  <conditionalFormatting sqref="L7:L10">
    <cfRule type="cellIs" dxfId="220" priority="48" stopIfTrue="1" operator="greaterThan">
      <formula>0</formula>
    </cfRule>
    <cfRule type="cellIs" dxfId="219" priority="47" stopIfTrue="1" operator="greaterThan">
      <formula>0</formula>
    </cfRule>
  </conditionalFormatting>
  <conditionalFormatting sqref="L11:L18">
    <cfRule type="cellIs" dxfId="218" priority="50" stopIfTrue="1" operator="greaterThan">
      <formula>0</formula>
    </cfRule>
  </conditionalFormatting>
  <conditionalFormatting sqref="L19:L23">
    <cfRule type="cellIs" dxfId="217" priority="45" stopIfTrue="1" operator="greaterThan">
      <formula>0</formula>
    </cfRule>
  </conditionalFormatting>
  <conditionalFormatting sqref="L19:L24">
    <cfRule type="cellIs" dxfId="216" priority="46" stopIfTrue="1" operator="greaterThan">
      <formula>0</formula>
    </cfRule>
  </conditionalFormatting>
  <conditionalFormatting sqref="L25:M25">
    <cfRule type="cellIs" dxfId="215" priority="43" stopIfTrue="1" operator="greaterThan">
      <formula>0</formula>
    </cfRule>
    <cfRule type="cellIs" dxfId="214" priority="44" stopIfTrue="1" operator="greaterThan">
      <formula>0</formula>
    </cfRule>
  </conditionalFormatting>
  <conditionalFormatting sqref="L27:M27">
    <cfRule type="cellIs" dxfId="213" priority="41" stopIfTrue="1" operator="greaterThan">
      <formula>0</formula>
    </cfRule>
    <cfRule type="cellIs" dxfId="212" priority="42" stopIfTrue="1" operator="greaterThan">
      <formula>0</formula>
    </cfRule>
  </conditionalFormatting>
  <conditionalFormatting sqref="M7:M15 H8:H18 BV26:CG27 H28:Y28">
    <cfRule type="cellIs" dxfId="211" priority="268" stopIfTrue="1" operator="greaterThan">
      <formula>0</formula>
    </cfRule>
  </conditionalFormatting>
  <conditionalFormatting sqref="M7:M23 H8:H18 BV26:CG27 H28:M28 N28:Y31">
    <cfRule type="cellIs" dxfId="210" priority="267" stopIfTrue="1" operator="greaterThan">
      <formula>0</formula>
    </cfRule>
  </conditionalFormatting>
  <conditionalFormatting sqref="M16:N18">
    <cfRule type="cellIs" dxfId="209" priority="421" stopIfTrue="1" operator="greaterThan">
      <formula>0</formula>
    </cfRule>
  </conditionalFormatting>
  <conditionalFormatting sqref="N7">
    <cfRule type="cellIs" dxfId="208" priority="441" stopIfTrue="1" operator="greaterThan">
      <formula>33649.422</formula>
    </cfRule>
  </conditionalFormatting>
  <conditionalFormatting sqref="N17">
    <cfRule type="cellIs" dxfId="207" priority="438" stopIfTrue="1" operator="greaterThan">
      <formula>33649.422</formula>
    </cfRule>
  </conditionalFormatting>
  <conditionalFormatting sqref="N19">
    <cfRule type="cellIs" dxfId="206" priority="136" stopIfTrue="1" operator="greaterThan">
      <formula>33649.422</formula>
    </cfRule>
  </conditionalFormatting>
  <conditionalFormatting sqref="N20 N22">
    <cfRule type="cellIs" dxfId="205" priority="189" stopIfTrue="1" operator="greaterThan">
      <formula>0</formula>
    </cfRule>
    <cfRule type="cellIs" dxfId="204" priority="188" stopIfTrue="1" operator="greaterThan">
      <formula>0</formula>
    </cfRule>
  </conditionalFormatting>
  <conditionalFormatting sqref="N21">
    <cfRule type="cellIs" dxfId="203" priority="128" stopIfTrue="1" operator="greaterThan">
      <formula>33649.422</formula>
    </cfRule>
  </conditionalFormatting>
  <conditionalFormatting sqref="N23">
    <cfRule type="cellIs" dxfId="202" priority="118" stopIfTrue="1" operator="greaterThan">
      <formula>33649.422</formula>
    </cfRule>
  </conditionalFormatting>
  <conditionalFormatting sqref="N25">
    <cfRule type="cellIs" dxfId="201" priority="96" stopIfTrue="1" operator="greaterThan">
      <formula>33649.422</formula>
    </cfRule>
  </conditionalFormatting>
  <conditionalFormatting sqref="N27">
    <cfRule type="cellIs" dxfId="200" priority="74" stopIfTrue="1" operator="greaterThan">
      <formula>33649.422</formula>
    </cfRule>
  </conditionalFormatting>
  <conditionalFormatting sqref="O7:O23">
    <cfRule type="cellIs" dxfId="199" priority="35" stopIfTrue="1" operator="greaterThan">
      <formula>0</formula>
    </cfRule>
  </conditionalFormatting>
  <conditionalFormatting sqref="O7:O24">
    <cfRule type="cellIs" dxfId="198" priority="36" stopIfTrue="1" operator="greaterThan">
      <formula>0</formula>
    </cfRule>
  </conditionalFormatting>
  <conditionalFormatting sqref="O25:S25">
    <cfRule type="cellIs" dxfId="197" priority="24" stopIfTrue="1" operator="greaterThan">
      <formula>0</formula>
    </cfRule>
    <cfRule type="cellIs" dxfId="196" priority="23" stopIfTrue="1" operator="greaterThan">
      <formula>0</formula>
    </cfRule>
  </conditionalFormatting>
  <conditionalFormatting sqref="O27:S27">
    <cfRule type="cellIs" dxfId="195" priority="22" stopIfTrue="1" operator="greaterThan">
      <formula>0</formula>
    </cfRule>
    <cfRule type="cellIs" dxfId="194" priority="21" stopIfTrue="1" operator="greaterThan">
      <formula>0</formula>
    </cfRule>
  </conditionalFormatting>
  <conditionalFormatting sqref="P15:Q23">
    <cfRule type="cellIs" dxfId="193" priority="114" stopIfTrue="1" operator="greaterThan">
      <formula>0</formula>
    </cfRule>
    <cfRule type="cellIs" dxfId="192" priority="115" stopIfTrue="1" operator="greaterThan">
      <formula>0</formula>
    </cfRule>
  </conditionalFormatting>
  <conditionalFormatting sqref="P29:Y31">
    <cfRule type="cellIs" dxfId="191" priority="318" stopIfTrue="1" operator="greaterThan">
      <formula>0</formula>
    </cfRule>
  </conditionalFormatting>
  <conditionalFormatting sqref="Q7">
    <cfRule type="cellIs" dxfId="190" priority="437" stopIfTrue="1" operator="greaterThan">
      <formula>33649.422</formula>
    </cfRule>
  </conditionalFormatting>
  <conditionalFormatting sqref="Q8:Q14">
    <cfRule type="cellIs" dxfId="189" priority="276" stopIfTrue="1" operator="greaterThan">
      <formula>0</formula>
    </cfRule>
    <cfRule type="cellIs" dxfId="188" priority="275" stopIfTrue="1" operator="greaterThan">
      <formula>0</formula>
    </cfRule>
  </conditionalFormatting>
  <conditionalFormatting sqref="Q17">
    <cfRule type="cellIs" dxfId="187" priority="434" stopIfTrue="1" operator="greaterThan">
      <formula>33649.422</formula>
    </cfRule>
  </conditionalFormatting>
  <conditionalFormatting sqref="R7:R23">
    <cfRule type="cellIs" dxfId="186" priority="25" stopIfTrue="1" operator="greaterThan">
      <formula>0</formula>
    </cfRule>
  </conditionalFormatting>
  <conditionalFormatting sqref="R7:R24">
    <cfRule type="cellIs" dxfId="185" priority="26" stopIfTrue="1" operator="greaterThan">
      <formula>0</formula>
    </cfRule>
  </conditionalFormatting>
  <conditionalFormatting sqref="T7 T9">
    <cfRule type="cellIs" dxfId="184" priority="433" stopIfTrue="1" operator="greaterThan">
      <formula>33649.422</formula>
    </cfRule>
  </conditionalFormatting>
  <conditionalFormatting sqref="T8 T10:T14">
    <cfRule type="cellIs" dxfId="183" priority="431" stopIfTrue="1" operator="greaterThan">
      <formula>0</formula>
    </cfRule>
    <cfRule type="cellIs" dxfId="182" priority="432" stopIfTrue="1" operator="greaterThan">
      <formula>0</formula>
    </cfRule>
  </conditionalFormatting>
  <conditionalFormatting sqref="T17">
    <cfRule type="cellIs" dxfId="181" priority="430" stopIfTrue="1" operator="greaterThan">
      <formula>33649.422</formula>
    </cfRule>
  </conditionalFormatting>
  <conditionalFormatting sqref="T19:T20">
    <cfRule type="cellIs" dxfId="180" priority="69" stopIfTrue="1" operator="greaterThan">
      <formula>0</formula>
    </cfRule>
    <cfRule type="cellIs" dxfId="179" priority="68" stopIfTrue="1" operator="greaterThan">
      <formula>0</formula>
    </cfRule>
  </conditionalFormatting>
  <conditionalFormatting sqref="T21">
    <cfRule type="cellIs" dxfId="178" priority="127" stopIfTrue="1" operator="greaterThan">
      <formula>33649.422</formula>
    </cfRule>
  </conditionalFormatting>
  <conditionalFormatting sqref="T22:T23">
    <cfRule type="cellIs" dxfId="177" priority="61" stopIfTrue="1" operator="greaterThan">
      <formula>0</formula>
    </cfRule>
    <cfRule type="cellIs" dxfId="176" priority="60" stopIfTrue="1" operator="greaterThan">
      <formula>0</formula>
    </cfRule>
  </conditionalFormatting>
  <conditionalFormatting sqref="T25">
    <cfRule type="cellIs" dxfId="175" priority="95" stopIfTrue="1" operator="greaterThan">
      <formula>33649.422</formula>
    </cfRule>
  </conditionalFormatting>
  <conditionalFormatting sqref="T27">
    <cfRule type="cellIs" dxfId="174" priority="73" stopIfTrue="1" operator="greaterThan">
      <formula>33649.422</formula>
    </cfRule>
  </conditionalFormatting>
  <conditionalFormatting sqref="U7:U23">
    <cfRule type="cellIs" dxfId="173" priority="15" stopIfTrue="1" operator="greaterThan">
      <formula>0</formula>
    </cfRule>
  </conditionalFormatting>
  <conditionalFormatting sqref="U7:U24">
    <cfRule type="cellIs" dxfId="172" priority="16" stopIfTrue="1" operator="greaterThan">
      <formula>0</formula>
    </cfRule>
  </conditionalFormatting>
  <conditionalFormatting sqref="U25:X25">
    <cfRule type="cellIs" dxfId="171" priority="3" stopIfTrue="1" operator="greaterThan">
      <formula>0</formula>
    </cfRule>
    <cfRule type="cellIs" dxfId="170" priority="4" stopIfTrue="1" operator="greaterThan">
      <formula>0</formula>
    </cfRule>
  </conditionalFormatting>
  <conditionalFormatting sqref="U27:X27">
    <cfRule type="cellIs" dxfId="169" priority="2" stopIfTrue="1" operator="greaterThan">
      <formula>0</formula>
    </cfRule>
    <cfRule type="cellIs" dxfId="168" priority="1" stopIfTrue="1" operator="greaterThan">
      <formula>0</formula>
    </cfRule>
  </conditionalFormatting>
  <conditionalFormatting sqref="V24:W24 E26:X26">
    <cfRule type="cellIs" dxfId="167" priority="145" stopIfTrue="1" operator="greaterThan">
      <formula>0</formula>
    </cfRule>
  </conditionalFormatting>
  <conditionalFormatting sqref="W7 W9">
    <cfRule type="cellIs" dxfId="166" priority="429" stopIfTrue="1" operator="greaterThan">
      <formula>33649.422</formula>
    </cfRule>
  </conditionalFormatting>
  <conditionalFormatting sqref="W8 W10:W14">
    <cfRule type="cellIs" dxfId="165" priority="427" stopIfTrue="1" operator="greaterThan">
      <formula>0</formula>
    </cfRule>
    <cfRule type="cellIs" dxfId="164" priority="428" stopIfTrue="1" operator="greaterThan">
      <formula>0</formula>
    </cfRule>
  </conditionalFormatting>
  <conditionalFormatting sqref="W17">
    <cfRule type="cellIs" dxfId="163" priority="426" stopIfTrue="1" operator="greaterThan">
      <formula>33649.422</formula>
    </cfRule>
  </conditionalFormatting>
  <conditionalFormatting sqref="W19">
    <cfRule type="cellIs" dxfId="162" priority="133" stopIfTrue="1" operator="greaterThan">
      <formula>33649.422</formula>
    </cfRule>
  </conditionalFormatting>
  <conditionalFormatting sqref="W20:W22">
    <cfRule type="cellIs" dxfId="161" priority="66" stopIfTrue="1" operator="greaterThan">
      <formula>0</formula>
    </cfRule>
    <cfRule type="cellIs" dxfId="160" priority="67" stopIfTrue="1" operator="greaterThan">
      <formula>0</formula>
    </cfRule>
  </conditionalFormatting>
  <conditionalFormatting sqref="W23">
    <cfRule type="cellIs" dxfId="159" priority="116" stopIfTrue="1" operator="greaterThan">
      <formula>33649.422</formula>
    </cfRule>
  </conditionalFormatting>
  <conditionalFormatting sqref="X7:X23">
    <cfRule type="cellIs" dxfId="158" priority="5" stopIfTrue="1" operator="greaterThan">
      <formula>0</formula>
    </cfRule>
  </conditionalFormatting>
  <conditionalFormatting sqref="X7:X24">
    <cfRule type="cellIs" dxfId="157" priority="6" stopIfTrue="1" operator="greaterThan">
      <formula>0</formula>
    </cfRule>
  </conditionalFormatting>
  <conditionalFormatting sqref="Y7:Y27 N8:N15 S15:T18 V15:W18">
    <cfRule type="cellIs" dxfId="156" priority="266" stopIfTrue="1" operator="greaterThan">
      <formula>0</formula>
    </cfRule>
  </conditionalFormatting>
  <conditionalFormatting sqref="Y7:Y27 N8:N18 S15:T18 V15:W18">
    <cfRule type="cellIs" dxfId="155" priority="265" stopIfTrue="1" operator="greaterThan">
      <formula>0</formula>
    </cfRule>
  </conditionalFormatting>
  <conditionalFormatting sqref="Z7">
    <cfRule type="cellIs" dxfId="154" priority="274" stopIfTrue="1" operator="greaterThan">
      <formula>33649.422</formula>
    </cfRule>
  </conditionalFormatting>
  <conditionalFormatting sqref="Z7:Z8">
    <cfRule type="cellIs" dxfId="153" priority="273" stopIfTrue="1" operator="greaterThan">
      <formula>0</formula>
    </cfRule>
    <cfRule type="cellIs" dxfId="152" priority="272" stopIfTrue="1" operator="greaterThan">
      <formula>0</formula>
    </cfRule>
  </conditionalFormatting>
  <conditionalFormatting sqref="Z9">
    <cfRule type="cellIs" dxfId="151" priority="420" stopIfTrue="1" operator="greaterThan">
      <formula>33649.422</formula>
    </cfRule>
  </conditionalFormatting>
  <conditionalFormatting sqref="Z17 Z27">
    <cfRule type="cellIs" dxfId="150" priority="417" stopIfTrue="1" operator="greaterThan">
      <formula>33649.422</formula>
    </cfRule>
  </conditionalFormatting>
  <conditionalFormatting sqref="Z19">
    <cfRule type="cellIs" dxfId="149" priority="185" stopIfTrue="1" operator="greaterThan">
      <formula>33649.422</formula>
    </cfRule>
  </conditionalFormatting>
  <conditionalFormatting sqref="Z19:Z20">
    <cfRule type="cellIs" dxfId="148" priority="184" stopIfTrue="1" operator="greaterThan">
      <formula>0</formula>
    </cfRule>
    <cfRule type="cellIs" dxfId="147" priority="183" stopIfTrue="1" operator="greaterThan">
      <formula>0</formula>
    </cfRule>
  </conditionalFormatting>
  <conditionalFormatting sqref="Z21">
    <cfRule type="cellIs" dxfId="146" priority="244" stopIfTrue="1" operator="greaterThan">
      <formula>33649.422</formula>
    </cfRule>
  </conditionalFormatting>
  <conditionalFormatting sqref="Z11:AA18">
    <cfRule type="cellIs" dxfId="145" priority="416" stopIfTrue="1" operator="greaterThan">
      <formula>0</formula>
    </cfRule>
    <cfRule type="cellIs" dxfId="144" priority="415" stopIfTrue="1" operator="greaterThan">
      <formula>0</formula>
    </cfRule>
  </conditionalFormatting>
  <conditionalFormatting sqref="AA7:AA10 Z10">
    <cfRule type="cellIs" dxfId="143" priority="419" stopIfTrue="1" operator="greaterThan">
      <formula>0</formula>
    </cfRule>
    <cfRule type="cellIs" dxfId="142" priority="418" stopIfTrue="1" operator="greaterThan">
      <formula>0</formula>
    </cfRule>
  </conditionalFormatting>
  <conditionalFormatting sqref="AA19:AA22 Z22">
    <cfRule type="cellIs" dxfId="141" priority="242" stopIfTrue="1" operator="greaterThan">
      <formula>0</formula>
    </cfRule>
    <cfRule type="cellIs" dxfId="140" priority="243" stopIfTrue="1" operator="greaterThan">
      <formula>0</formula>
    </cfRule>
  </conditionalFormatting>
  <conditionalFormatting sqref="AC7 AC9">
    <cfRule type="cellIs" dxfId="139" priority="414" stopIfTrue="1" operator="greaterThan">
      <formula>33649.422</formula>
    </cfRule>
  </conditionalFormatting>
  <conditionalFormatting sqref="AC17 AC27">
    <cfRule type="cellIs" dxfId="138" priority="411" stopIfTrue="1" operator="greaterThan">
      <formula>33649.422</formula>
    </cfRule>
  </conditionalFormatting>
  <conditionalFormatting sqref="AC19 AC21">
    <cfRule type="cellIs" dxfId="137" priority="241" stopIfTrue="1" operator="greaterThan">
      <formula>33649.422</formula>
    </cfRule>
  </conditionalFormatting>
  <conditionalFormatting sqref="AC11:AD18">
    <cfRule type="cellIs" dxfId="136" priority="410" stopIfTrue="1" operator="greaterThan">
      <formula>0</formula>
    </cfRule>
    <cfRule type="cellIs" dxfId="135" priority="409" stopIfTrue="1" operator="greaterThan">
      <formula>0</formula>
    </cfRule>
  </conditionalFormatting>
  <conditionalFormatting sqref="AD7:AD10 AC8 AC10">
    <cfRule type="cellIs" dxfId="134" priority="413" stopIfTrue="1" operator="greaterThan">
      <formula>0</formula>
    </cfRule>
    <cfRule type="cellIs" dxfId="133" priority="412" stopIfTrue="1" operator="greaterThan">
      <formula>0</formula>
    </cfRule>
  </conditionalFormatting>
  <conditionalFormatting sqref="AD19:AD22 AC20 AC22">
    <cfRule type="cellIs" dxfId="132" priority="239" stopIfTrue="1" operator="greaterThan">
      <formula>0</formula>
    </cfRule>
    <cfRule type="cellIs" dxfId="131" priority="240" stopIfTrue="1" operator="greaterThan">
      <formula>0</formula>
    </cfRule>
  </conditionalFormatting>
  <conditionalFormatting sqref="AF7 AF9">
    <cfRule type="cellIs" dxfId="130" priority="408" stopIfTrue="1" operator="greaterThan">
      <formula>33649.422</formula>
    </cfRule>
  </conditionalFormatting>
  <conditionalFormatting sqref="AF17 AF27">
    <cfRule type="cellIs" dxfId="129" priority="405" stopIfTrue="1" operator="greaterThan">
      <formula>33649.422</formula>
    </cfRule>
  </conditionalFormatting>
  <conditionalFormatting sqref="AF19 AF21">
    <cfRule type="cellIs" dxfId="128" priority="238" stopIfTrue="1" operator="greaterThan">
      <formula>33649.422</formula>
    </cfRule>
  </conditionalFormatting>
  <conditionalFormatting sqref="AF11:AG18">
    <cfRule type="cellIs" dxfId="127" priority="403" stopIfTrue="1" operator="greaterThan">
      <formula>0</formula>
    </cfRule>
    <cfRule type="cellIs" dxfId="126" priority="404" stopIfTrue="1" operator="greaterThan">
      <formula>0</formula>
    </cfRule>
  </conditionalFormatting>
  <conditionalFormatting sqref="AG7:AG10 AF8 AF10">
    <cfRule type="cellIs" dxfId="125" priority="407" stopIfTrue="1" operator="greaterThan">
      <formula>0</formula>
    </cfRule>
    <cfRule type="cellIs" dxfId="124" priority="406" stopIfTrue="1" operator="greaterThan">
      <formula>0</formula>
    </cfRule>
  </conditionalFormatting>
  <conditionalFormatting sqref="AG19:AG22 AF20 AF22">
    <cfRule type="cellIs" dxfId="123" priority="237" stopIfTrue="1" operator="greaterThan">
      <formula>0</formula>
    </cfRule>
    <cfRule type="cellIs" dxfId="122" priority="236" stopIfTrue="1" operator="greaterThan">
      <formula>0</formula>
    </cfRule>
  </conditionalFormatting>
  <conditionalFormatting sqref="AI7 AI9">
    <cfRule type="cellIs" dxfId="121" priority="402" stopIfTrue="1" operator="greaterThan">
      <formula>33649.422</formula>
    </cfRule>
  </conditionalFormatting>
  <conditionalFormatting sqref="AI17 AI27">
    <cfRule type="cellIs" dxfId="120" priority="399" stopIfTrue="1" operator="greaterThan">
      <formula>33649.422</formula>
    </cfRule>
  </conditionalFormatting>
  <conditionalFormatting sqref="AI19 AI21">
    <cfRule type="cellIs" dxfId="119" priority="235" stopIfTrue="1" operator="greaterThan">
      <formula>33649.422</formula>
    </cfRule>
  </conditionalFormatting>
  <conditionalFormatting sqref="AI11:AJ18">
    <cfRule type="cellIs" dxfId="118" priority="397" stopIfTrue="1" operator="greaterThan">
      <formula>0</formula>
    </cfRule>
    <cfRule type="cellIs" dxfId="117" priority="398" stopIfTrue="1" operator="greaterThan">
      <formula>0</formula>
    </cfRule>
  </conditionalFormatting>
  <conditionalFormatting sqref="AJ7:AJ10 AI8 AI10">
    <cfRule type="cellIs" dxfId="116" priority="401" stopIfTrue="1" operator="greaterThan">
      <formula>0</formula>
    </cfRule>
    <cfRule type="cellIs" dxfId="115" priority="400" stopIfTrue="1" operator="greaterThan">
      <formula>0</formula>
    </cfRule>
  </conditionalFormatting>
  <conditionalFormatting sqref="AJ19:AJ22 AI20 AI22">
    <cfRule type="cellIs" dxfId="114" priority="233" stopIfTrue="1" operator="greaterThan">
      <formula>0</formula>
    </cfRule>
    <cfRule type="cellIs" dxfId="113" priority="234" stopIfTrue="1" operator="greaterThan">
      <formula>0</formula>
    </cfRule>
  </conditionalFormatting>
  <conditionalFormatting sqref="AL7 AL9">
    <cfRule type="cellIs" dxfId="112" priority="396" stopIfTrue="1" operator="greaterThan">
      <formula>33649.422</formula>
    </cfRule>
  </conditionalFormatting>
  <conditionalFormatting sqref="AL17 AL27">
    <cfRule type="cellIs" dxfId="111" priority="393" stopIfTrue="1" operator="greaterThan">
      <formula>33649.422</formula>
    </cfRule>
  </conditionalFormatting>
  <conditionalFormatting sqref="AL19 AL21">
    <cfRule type="cellIs" dxfId="110" priority="232" stopIfTrue="1" operator="greaterThan">
      <formula>33649.422</formula>
    </cfRule>
  </conditionalFormatting>
  <conditionalFormatting sqref="AL11:AM18">
    <cfRule type="cellIs" dxfId="109" priority="392" stopIfTrue="1" operator="greaterThan">
      <formula>0</formula>
    </cfRule>
    <cfRule type="cellIs" dxfId="108" priority="391" stopIfTrue="1" operator="greaterThan">
      <formula>0</formula>
    </cfRule>
  </conditionalFormatting>
  <conditionalFormatting sqref="AM7:AM10 AL8 AL10">
    <cfRule type="cellIs" dxfId="107" priority="394" stopIfTrue="1" operator="greaterThan">
      <formula>0</formula>
    </cfRule>
    <cfRule type="cellIs" dxfId="106" priority="395" stopIfTrue="1" operator="greaterThan">
      <formula>0</formula>
    </cfRule>
  </conditionalFormatting>
  <conditionalFormatting sqref="AM19:AM22 AL20 AL22">
    <cfRule type="cellIs" dxfId="105" priority="230" stopIfTrue="1" operator="greaterThan">
      <formula>0</formula>
    </cfRule>
    <cfRule type="cellIs" dxfId="104" priority="231" stopIfTrue="1" operator="greaterThan">
      <formula>0</formula>
    </cfRule>
  </conditionalFormatting>
  <conditionalFormatting sqref="AO7 AO9">
    <cfRule type="cellIs" dxfId="103" priority="390" stopIfTrue="1" operator="greaterThan">
      <formula>33649.422</formula>
    </cfRule>
  </conditionalFormatting>
  <conditionalFormatting sqref="AO17 AO27">
    <cfRule type="cellIs" dxfId="102" priority="387" stopIfTrue="1" operator="greaterThan">
      <formula>33649.422</formula>
    </cfRule>
  </conditionalFormatting>
  <conditionalFormatting sqref="AO19 AO21">
    <cfRule type="cellIs" dxfId="101" priority="229" stopIfTrue="1" operator="greaterThan">
      <formula>33649.422</formula>
    </cfRule>
  </conditionalFormatting>
  <conditionalFormatting sqref="AO11:AP18">
    <cfRule type="cellIs" dxfId="100" priority="386" stopIfTrue="1" operator="greaterThan">
      <formula>0</formula>
    </cfRule>
    <cfRule type="cellIs" dxfId="99" priority="385" stopIfTrue="1" operator="greaterThan">
      <formula>0</formula>
    </cfRule>
  </conditionalFormatting>
  <conditionalFormatting sqref="AP7:AP10 AO8 AO10">
    <cfRule type="cellIs" dxfId="98" priority="388" stopIfTrue="1" operator="greaterThan">
      <formula>0</formula>
    </cfRule>
    <cfRule type="cellIs" dxfId="97" priority="389" stopIfTrue="1" operator="greaterThan">
      <formula>0</formula>
    </cfRule>
  </conditionalFormatting>
  <conditionalFormatting sqref="AP19:AP22 AO20 AO22">
    <cfRule type="cellIs" dxfId="96" priority="227" stopIfTrue="1" operator="greaterThan">
      <formula>0</formula>
    </cfRule>
    <cfRule type="cellIs" dxfId="95" priority="228" stopIfTrue="1" operator="greaterThan">
      <formula>0</formula>
    </cfRule>
  </conditionalFormatting>
  <conditionalFormatting sqref="AR7 AR9">
    <cfRule type="cellIs" dxfId="94" priority="384" stopIfTrue="1" operator="greaterThan">
      <formula>33649.422</formula>
    </cfRule>
  </conditionalFormatting>
  <conditionalFormatting sqref="AR17 AR27">
    <cfRule type="cellIs" dxfId="93" priority="381" stopIfTrue="1" operator="greaterThan">
      <formula>33649.422</formula>
    </cfRule>
  </conditionalFormatting>
  <conditionalFormatting sqref="AR19 AR21">
    <cfRule type="cellIs" dxfId="92" priority="226" stopIfTrue="1" operator="greaterThan">
      <formula>33649.422</formula>
    </cfRule>
  </conditionalFormatting>
  <conditionalFormatting sqref="AR11:AS18">
    <cfRule type="cellIs" dxfId="91" priority="380" stopIfTrue="1" operator="greaterThan">
      <formula>0</formula>
    </cfRule>
    <cfRule type="cellIs" dxfId="90" priority="379" stopIfTrue="1" operator="greaterThan">
      <formula>0</formula>
    </cfRule>
  </conditionalFormatting>
  <conditionalFormatting sqref="AS7:AS10 AR8 AR10">
    <cfRule type="cellIs" dxfId="89" priority="383" stopIfTrue="1" operator="greaterThan">
      <formula>0</formula>
    </cfRule>
    <cfRule type="cellIs" dxfId="88" priority="382" stopIfTrue="1" operator="greaterThan">
      <formula>0</formula>
    </cfRule>
  </conditionalFormatting>
  <conditionalFormatting sqref="AS19:AS22 AR20 AR22">
    <cfRule type="cellIs" dxfId="87" priority="224" stopIfTrue="1" operator="greaterThan">
      <formula>0</formula>
    </cfRule>
    <cfRule type="cellIs" dxfId="86" priority="225" stopIfTrue="1" operator="greaterThan">
      <formula>0</formula>
    </cfRule>
  </conditionalFormatting>
  <conditionalFormatting sqref="AU7 AU9">
    <cfRule type="cellIs" dxfId="85" priority="378" stopIfTrue="1" operator="greaterThan">
      <formula>33649.422</formula>
    </cfRule>
  </conditionalFormatting>
  <conditionalFormatting sqref="AU17 AU27">
    <cfRule type="cellIs" dxfId="84" priority="375" stopIfTrue="1" operator="greaterThan">
      <formula>33649.422</formula>
    </cfRule>
  </conditionalFormatting>
  <conditionalFormatting sqref="AU19 AU21">
    <cfRule type="cellIs" dxfId="83" priority="223" stopIfTrue="1" operator="greaterThan">
      <formula>33649.422</formula>
    </cfRule>
  </conditionalFormatting>
  <conditionalFormatting sqref="AU11:AV18">
    <cfRule type="cellIs" dxfId="82" priority="373" stopIfTrue="1" operator="greaterThan">
      <formula>0</formula>
    </cfRule>
    <cfRule type="cellIs" dxfId="81" priority="374" stopIfTrue="1" operator="greaterThan">
      <formula>0</formula>
    </cfRule>
  </conditionalFormatting>
  <conditionalFormatting sqref="AV7:AV10 AU8 AU10">
    <cfRule type="cellIs" dxfId="80" priority="376" stopIfTrue="1" operator="greaterThan">
      <formula>0</formula>
    </cfRule>
    <cfRule type="cellIs" dxfId="79" priority="377" stopIfTrue="1" operator="greaterThan">
      <formula>0</formula>
    </cfRule>
  </conditionalFormatting>
  <conditionalFormatting sqref="AV19:AV22 AU20 AU22">
    <cfRule type="cellIs" dxfId="78" priority="221" stopIfTrue="1" operator="greaterThan">
      <formula>0</formula>
    </cfRule>
    <cfRule type="cellIs" dxfId="77" priority="222" stopIfTrue="1" operator="greaterThan">
      <formula>0</formula>
    </cfRule>
  </conditionalFormatting>
  <conditionalFormatting sqref="AX7 AX9">
    <cfRule type="cellIs" dxfId="76" priority="372" stopIfTrue="1" operator="greaterThan">
      <formula>33649.422</formula>
    </cfRule>
  </conditionalFormatting>
  <conditionalFormatting sqref="AX17 AX27">
    <cfRule type="cellIs" dxfId="75" priority="369" stopIfTrue="1" operator="greaterThan">
      <formula>33649.422</formula>
    </cfRule>
  </conditionalFormatting>
  <conditionalFormatting sqref="AX19 AX21">
    <cfRule type="cellIs" dxfId="74" priority="220" stopIfTrue="1" operator="greaterThan">
      <formula>33649.422</formula>
    </cfRule>
  </conditionalFormatting>
  <conditionalFormatting sqref="AX11:AY18">
    <cfRule type="cellIs" dxfId="73" priority="367" stopIfTrue="1" operator="greaterThan">
      <formula>0</formula>
    </cfRule>
    <cfRule type="cellIs" dxfId="72" priority="368" stopIfTrue="1" operator="greaterThan">
      <formula>0</formula>
    </cfRule>
  </conditionalFormatting>
  <conditionalFormatting sqref="AY7:AY10 AX8 AX10">
    <cfRule type="cellIs" dxfId="71" priority="370" stopIfTrue="1" operator="greaterThan">
      <formula>0</formula>
    </cfRule>
    <cfRule type="cellIs" dxfId="70" priority="371" stopIfTrue="1" operator="greaterThan">
      <formula>0</formula>
    </cfRule>
  </conditionalFormatting>
  <conditionalFormatting sqref="AY19:AY22 AX20 AX22">
    <cfRule type="cellIs" dxfId="69" priority="219" stopIfTrue="1" operator="greaterThan">
      <formula>0</formula>
    </cfRule>
    <cfRule type="cellIs" dxfId="68" priority="218" stopIfTrue="1" operator="greaterThan">
      <formula>0</formula>
    </cfRule>
  </conditionalFormatting>
  <conditionalFormatting sqref="BA7 BA9">
    <cfRule type="cellIs" dxfId="67" priority="366" stopIfTrue="1" operator="greaterThan">
      <formula>33649.422</formula>
    </cfRule>
  </conditionalFormatting>
  <conditionalFormatting sqref="BA17 BA27">
    <cfRule type="cellIs" dxfId="66" priority="363" stopIfTrue="1" operator="greaterThan">
      <formula>33649.422</formula>
    </cfRule>
  </conditionalFormatting>
  <conditionalFormatting sqref="BA19 BA21">
    <cfRule type="cellIs" dxfId="65" priority="217" stopIfTrue="1" operator="greaterThan">
      <formula>33649.422</formula>
    </cfRule>
  </conditionalFormatting>
  <conditionalFormatting sqref="BA11:BB18">
    <cfRule type="cellIs" dxfId="64" priority="361" stopIfTrue="1" operator="greaterThan">
      <formula>0</formula>
    </cfRule>
    <cfRule type="cellIs" dxfId="63" priority="362" stopIfTrue="1" operator="greaterThan">
      <formula>0</formula>
    </cfRule>
  </conditionalFormatting>
  <conditionalFormatting sqref="BB7:BB10 BA8 BA10">
    <cfRule type="cellIs" dxfId="62" priority="365" stopIfTrue="1" operator="greaterThan">
      <formula>0</formula>
    </cfRule>
    <cfRule type="cellIs" dxfId="61" priority="364" stopIfTrue="1" operator="greaterThan">
      <formula>0</formula>
    </cfRule>
  </conditionalFormatting>
  <conditionalFormatting sqref="BB19:BB22 BA20 BA22">
    <cfRule type="cellIs" dxfId="60" priority="215" stopIfTrue="1" operator="greaterThan">
      <formula>0</formula>
    </cfRule>
    <cfRule type="cellIs" dxfId="59" priority="216" stopIfTrue="1" operator="greaterThan">
      <formula>0</formula>
    </cfRule>
  </conditionalFormatting>
  <conditionalFormatting sqref="BD7 BD9">
    <cfRule type="cellIs" dxfId="58" priority="360" stopIfTrue="1" operator="greaterThan">
      <formula>33649.422</formula>
    </cfRule>
  </conditionalFormatting>
  <conditionalFormatting sqref="BD17 BD27">
    <cfRule type="cellIs" dxfId="57" priority="357" stopIfTrue="1" operator="greaterThan">
      <formula>33649.422</formula>
    </cfRule>
  </conditionalFormatting>
  <conditionalFormatting sqref="BD19 BD21">
    <cfRule type="cellIs" dxfId="56" priority="214" stopIfTrue="1" operator="greaterThan">
      <formula>33649.422</formula>
    </cfRule>
  </conditionalFormatting>
  <conditionalFormatting sqref="BD11:BE18">
    <cfRule type="cellIs" dxfId="55" priority="356" stopIfTrue="1" operator="greaterThan">
      <formula>0</formula>
    </cfRule>
    <cfRule type="cellIs" dxfId="54" priority="355" stopIfTrue="1" operator="greaterThan">
      <formula>0</formula>
    </cfRule>
  </conditionalFormatting>
  <conditionalFormatting sqref="BE7:BE10 BD8 BD10">
    <cfRule type="cellIs" dxfId="53" priority="359" stopIfTrue="1" operator="greaterThan">
      <formula>0</formula>
    </cfRule>
    <cfRule type="cellIs" dxfId="52" priority="358" stopIfTrue="1" operator="greaterThan">
      <formula>0</formula>
    </cfRule>
  </conditionalFormatting>
  <conditionalFormatting sqref="BE19:BE22 BD20 BD22">
    <cfRule type="cellIs" dxfId="51" priority="213" stopIfTrue="1" operator="greaterThan">
      <formula>0</formula>
    </cfRule>
    <cfRule type="cellIs" dxfId="50" priority="212" stopIfTrue="1" operator="greaterThan">
      <formula>0</formula>
    </cfRule>
  </conditionalFormatting>
  <conditionalFormatting sqref="BG7 BG9">
    <cfRule type="cellIs" dxfId="49" priority="354" stopIfTrue="1" operator="greaterThan">
      <formula>33649.422</formula>
    </cfRule>
  </conditionalFormatting>
  <conditionalFormatting sqref="BG17 BG27">
    <cfRule type="cellIs" dxfId="48" priority="351" stopIfTrue="1" operator="greaterThan">
      <formula>33649.422</formula>
    </cfRule>
  </conditionalFormatting>
  <conditionalFormatting sqref="BG19 BG21">
    <cfRule type="cellIs" dxfId="47" priority="211" stopIfTrue="1" operator="greaterThan">
      <formula>33649.422</formula>
    </cfRule>
  </conditionalFormatting>
  <conditionalFormatting sqref="BG11:BH18">
    <cfRule type="cellIs" dxfId="46" priority="350" stopIfTrue="1" operator="greaterThan">
      <formula>0</formula>
    </cfRule>
    <cfRule type="cellIs" dxfId="45" priority="349" stopIfTrue="1" operator="greaterThan">
      <formula>0</formula>
    </cfRule>
  </conditionalFormatting>
  <conditionalFormatting sqref="BH7:BH10 BG8 BG10">
    <cfRule type="cellIs" dxfId="44" priority="352" stopIfTrue="1" operator="greaterThan">
      <formula>0</formula>
    </cfRule>
    <cfRule type="cellIs" dxfId="43" priority="353" stopIfTrue="1" operator="greaterThan">
      <formula>0</formula>
    </cfRule>
  </conditionalFormatting>
  <conditionalFormatting sqref="BH19:BH22 BG20 BG22">
    <cfRule type="cellIs" dxfId="42" priority="210" stopIfTrue="1" operator="greaterThan">
      <formula>0</formula>
    </cfRule>
    <cfRule type="cellIs" dxfId="41" priority="209" stopIfTrue="1" operator="greaterThan">
      <formula>0</formula>
    </cfRule>
  </conditionalFormatting>
  <conditionalFormatting sqref="BJ7 BJ9">
    <cfRule type="cellIs" dxfId="40" priority="348" stopIfTrue="1" operator="greaterThan">
      <formula>33649.422</formula>
    </cfRule>
  </conditionalFormatting>
  <conditionalFormatting sqref="BJ17 BJ27">
    <cfRule type="cellIs" dxfId="39" priority="345" stopIfTrue="1" operator="greaterThan">
      <formula>33649.422</formula>
    </cfRule>
  </conditionalFormatting>
  <conditionalFormatting sqref="BJ19 BJ21">
    <cfRule type="cellIs" dxfId="38" priority="208" stopIfTrue="1" operator="greaterThan">
      <formula>33649.422</formula>
    </cfRule>
  </conditionalFormatting>
  <conditionalFormatting sqref="BJ11:BK18">
    <cfRule type="cellIs" dxfId="37" priority="343" stopIfTrue="1" operator="greaterThan">
      <formula>0</formula>
    </cfRule>
    <cfRule type="cellIs" dxfId="36" priority="344" stopIfTrue="1" operator="greaterThan">
      <formula>0</formula>
    </cfRule>
  </conditionalFormatting>
  <conditionalFormatting sqref="BK7:BK10 BJ8 BJ10">
    <cfRule type="cellIs" dxfId="35" priority="347" stopIfTrue="1" operator="greaterThan">
      <formula>0</formula>
    </cfRule>
    <cfRule type="cellIs" dxfId="34" priority="346" stopIfTrue="1" operator="greaterThan">
      <formula>0</formula>
    </cfRule>
  </conditionalFormatting>
  <conditionalFormatting sqref="BK19:BK22 BJ20 BJ22">
    <cfRule type="cellIs" dxfId="33" priority="207" stopIfTrue="1" operator="greaterThan">
      <formula>0</formula>
    </cfRule>
    <cfRule type="cellIs" dxfId="32" priority="206" stopIfTrue="1" operator="greaterThan">
      <formula>0</formula>
    </cfRule>
  </conditionalFormatting>
  <conditionalFormatting sqref="BM7 BM9">
    <cfRule type="cellIs" dxfId="31" priority="342" stopIfTrue="1" operator="greaterThan">
      <formula>33649.422</formula>
    </cfRule>
  </conditionalFormatting>
  <conditionalFormatting sqref="BM17 BM27">
    <cfRule type="cellIs" dxfId="30" priority="339" stopIfTrue="1" operator="greaterThan">
      <formula>33649.422</formula>
    </cfRule>
  </conditionalFormatting>
  <conditionalFormatting sqref="BM19 BM21">
    <cfRule type="cellIs" dxfId="29" priority="205" stopIfTrue="1" operator="greaterThan">
      <formula>33649.422</formula>
    </cfRule>
  </conditionalFormatting>
  <conditionalFormatting sqref="BM11:BN18">
    <cfRule type="cellIs" dxfId="28" priority="337" stopIfTrue="1" operator="greaterThan">
      <formula>0</formula>
    </cfRule>
    <cfRule type="cellIs" dxfId="27" priority="338" stopIfTrue="1" operator="greaterThan">
      <formula>0</formula>
    </cfRule>
  </conditionalFormatting>
  <conditionalFormatting sqref="BN7:BN10 BM8 BM10">
    <cfRule type="cellIs" dxfId="26" priority="341" stopIfTrue="1" operator="greaterThan">
      <formula>0</formula>
    </cfRule>
    <cfRule type="cellIs" dxfId="25" priority="340" stopIfTrue="1" operator="greaterThan">
      <formula>0</formula>
    </cfRule>
  </conditionalFormatting>
  <conditionalFormatting sqref="BN19:BN22 BM20 BM22">
    <cfRule type="cellIs" dxfId="24" priority="204" stopIfTrue="1" operator="greaterThan">
      <formula>0</formula>
    </cfRule>
    <cfRule type="cellIs" dxfId="23" priority="203" stopIfTrue="1" operator="greaterThan">
      <formula>0</formula>
    </cfRule>
  </conditionalFormatting>
  <conditionalFormatting sqref="BP7 BP9">
    <cfRule type="cellIs" dxfId="22" priority="336" stopIfTrue="1" operator="greaterThan">
      <formula>33649.422</formula>
    </cfRule>
  </conditionalFormatting>
  <conditionalFormatting sqref="BP17 BP27">
    <cfRule type="cellIs" dxfId="21" priority="333" stopIfTrue="1" operator="greaterThan">
      <formula>33649.422</formula>
    </cfRule>
  </conditionalFormatting>
  <conditionalFormatting sqref="BP19 BP21">
    <cfRule type="cellIs" dxfId="20" priority="202" stopIfTrue="1" operator="greaterThan">
      <formula>33649.422</formula>
    </cfRule>
  </conditionalFormatting>
  <conditionalFormatting sqref="BP11:BQ18">
    <cfRule type="cellIs" dxfId="19" priority="332" stopIfTrue="1" operator="greaterThan">
      <formula>0</formula>
    </cfRule>
    <cfRule type="cellIs" dxfId="18" priority="331" stopIfTrue="1" operator="greaterThan">
      <formula>0</formula>
    </cfRule>
  </conditionalFormatting>
  <conditionalFormatting sqref="BQ7:BQ10 BP8 BP10">
    <cfRule type="cellIs" dxfId="17" priority="334" stopIfTrue="1" operator="greaterThan">
      <formula>0</formula>
    </cfRule>
    <cfRule type="cellIs" dxfId="16" priority="335" stopIfTrue="1" operator="greaterThan">
      <formula>0</formula>
    </cfRule>
  </conditionalFormatting>
  <conditionalFormatting sqref="BQ19:BQ22 BP20 BP22">
    <cfRule type="cellIs" dxfId="15" priority="200" stopIfTrue="1" operator="greaterThan">
      <formula>0</formula>
    </cfRule>
    <cfRule type="cellIs" dxfId="14" priority="201" stopIfTrue="1" operator="greaterThan">
      <formula>0</formula>
    </cfRule>
  </conditionalFormatting>
  <conditionalFormatting sqref="BS7 BS9">
    <cfRule type="cellIs" dxfId="13" priority="328" stopIfTrue="1" operator="greaterThan">
      <formula>33649.422</formula>
    </cfRule>
  </conditionalFormatting>
  <conditionalFormatting sqref="BS17 BS27">
    <cfRule type="cellIs" dxfId="12" priority="325" stopIfTrue="1" operator="greaterThan">
      <formula>33649.422</formula>
    </cfRule>
  </conditionalFormatting>
  <conditionalFormatting sqref="BS19 BS21">
    <cfRule type="cellIs" dxfId="11" priority="199" stopIfTrue="1" operator="greaterThan">
      <formula>33649.422</formula>
    </cfRule>
  </conditionalFormatting>
  <conditionalFormatting sqref="BS11:BT18">
    <cfRule type="cellIs" dxfId="10" priority="323" stopIfTrue="1" operator="greaterThan">
      <formula>0</formula>
    </cfRule>
    <cfRule type="cellIs" dxfId="9" priority="324" stopIfTrue="1" operator="greaterThan">
      <formula>0</formula>
    </cfRule>
  </conditionalFormatting>
  <conditionalFormatting sqref="BT7:BT10 BS8 BS10">
    <cfRule type="cellIs" dxfId="8" priority="327" stopIfTrue="1" operator="greaterThan">
      <formula>0</formula>
    </cfRule>
    <cfRule type="cellIs" dxfId="7" priority="326" stopIfTrue="1" operator="greaterThan">
      <formula>0</formula>
    </cfRule>
  </conditionalFormatting>
  <conditionalFormatting sqref="BT19:BT22 BS20 BS22">
    <cfRule type="cellIs" dxfId="6" priority="197" stopIfTrue="1" operator="greaterThan">
      <formula>0</formula>
    </cfRule>
    <cfRule type="cellIs" dxfId="5" priority="198" stopIfTrue="1" operator="greaterThan">
      <formula>0</formula>
    </cfRule>
  </conditionalFormatting>
  <conditionalFormatting sqref="BV11:BV12 BY11:BY12 CB11:CB12 CE11:CE12 CH12 CK12">
    <cfRule type="cellIs" dxfId="4" priority="453" stopIfTrue="1" operator="greaterThan">
      <formula>0</formula>
    </cfRule>
  </conditionalFormatting>
  <conditionalFormatting sqref="BV23:BV24 BY23:BY24 CB23:CB24 CE23:CE24 CH24 CK24">
    <cfRule type="cellIs" dxfId="3" priority="264" stopIfTrue="1" operator="greaterThan">
      <formula>0</formula>
    </cfRule>
  </conditionalFormatting>
  <conditionalFormatting sqref="BV6:BW6 BY6:BZ6 CB6:CC6 CE6:CF6 CH6:CI6 CK6:CL6 BV7 BY7 CB7 CE7 CH7 CK7 BV9 BY9 CB9 CE9 CH9 CK9 BV11 BY11 CB11 CE11 CH11 CK11 BV13 BY13 CB13 CE13 CH13 CK13 BV17 BY17 CB17 CE17 CK17 BV19 BY19 CB19 CE19 CH19 CK19 BV21 BY21 CB21 CE21 CH21 CK21 BV23 BY23 CB23 CE23 CH23 CK23 BV25 BY25 CB25 CE25 CH25 CK25 CK27 E7 E9 BV27 BY27 CB27 CE27 E19 E21">
    <cfRule type="cellIs" dxfId="2" priority="456" stopIfTrue="1" operator="greaterThan">
      <formula>33649.422</formula>
    </cfRule>
  </conditionalFormatting>
  <conditionalFormatting sqref="BV6:CM13 P7:P14 S7:S14 V7:V14 CH14:CM16 BV14:CG17 CK17:CM17 BV18:CM25 S19:S23 V19:V23 CH26:CM26 CK27:CM27 M19:M23 J19:J23 M24:N24 P24:Q24 S24:T24">
    <cfRule type="cellIs" dxfId="1" priority="455" stopIfTrue="1" operator="greaterThan">
      <formula>0</formula>
    </cfRule>
  </conditionalFormatting>
  <conditionalFormatting sqref="BV6:CM13 BV18:CM25 P7:P14 S7:S14 V7:V14 CH14:CM16 BV14:CG17 CK17:CM17 S19:S23 V19:V23 CH26:CM26 CK27:CM27">
    <cfRule type="cellIs" dxfId="0" priority="454" stopIfTrue="1" operator="greaterThan">
      <formula>0</formula>
    </cfRule>
  </conditionalFormatting>
  <pageMargins left="0.511811024" right="0.511811024" top="0.78740157499999996" bottom="0.78740157499999996" header="0.31496062000000002" footer="0.31496062000000002"/>
  <pageSetup paperSize="8" scale="7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Resumo</vt:lpstr>
      <vt:lpstr>Cronograma</vt:lpstr>
      <vt:lpstr>Resumo!Area_de_impressao</vt:lpstr>
      <vt:lpstr>Resumo!Titulos_de_impressao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Rama</dc:creator>
  <cp:lastModifiedBy>Denise Tavares Fernandes da Silva</cp:lastModifiedBy>
  <cp:lastPrinted>2023-07-25T11:10:20Z</cp:lastPrinted>
  <dcterms:created xsi:type="dcterms:W3CDTF">2019-09-24T12:47:01Z</dcterms:created>
  <dcterms:modified xsi:type="dcterms:W3CDTF">2023-09-14T15:51:47Z</dcterms:modified>
</cp:coreProperties>
</file>